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I:\OIOPJN\Mateja\JAVNA NAROČILA - Mateja\JN 2025\Podjetniški inkubator Brežice - rekonstrukcija strehe in ureditev podstrešja v Mestni hiši\RD - podjetniškiinkubator Brežice (Mestna hiša)\"/>
    </mc:Choice>
  </mc:AlternateContent>
  <xr:revisionPtr revIDLastSave="0" documentId="13_ncr:1_{2B46A4AA-82BB-466D-9344-563B5ADDA15F}" xr6:coauthVersionLast="47" xr6:coauthVersionMax="47" xr10:uidLastSave="{00000000-0000-0000-0000-000000000000}"/>
  <bookViews>
    <workbookView xWindow="330" yWindow="30" windowWidth="28470" windowHeight="15450" tabRatio="913" xr2:uid="{00000000-000D-0000-FFFF-FFFF00000000}"/>
  </bookViews>
  <sheets>
    <sheet name="rekapitulacija skupna" sheetId="1" r:id="rId1"/>
    <sheet name="rekapitulacija GO" sheetId="2" r:id="rId2"/>
    <sheet name="splošno" sheetId="3" r:id="rId3"/>
    <sheet name="preddela" sheetId="4" r:id="rId4"/>
    <sheet name="betonska in arm. betonska dela" sheetId="5" r:id="rId5"/>
    <sheet name="zidarska dela " sheetId="6" r:id="rId6"/>
    <sheet name="tesarska dela" sheetId="7" r:id="rId7"/>
    <sheet name="krovska dela" sheetId="10" r:id="rId8"/>
    <sheet name="fasaderska dela " sheetId="8" r:id="rId9"/>
    <sheet name="kleparska dela " sheetId="9" r:id="rId10"/>
    <sheet name="ključavničarska dela " sheetId="11" r:id="rId11"/>
    <sheet name="mizarska dela" sheetId="12" r:id="rId12"/>
    <sheet name="keramičarska dela " sheetId="13" r:id="rId13"/>
    <sheet name="kamnoseška dela " sheetId="14" r:id="rId14"/>
    <sheet name="suhomontažna dela " sheetId="15" r:id="rId15"/>
    <sheet name="tlakarska dela " sheetId="16" r:id="rId16"/>
    <sheet name="pleskarska dela " sheetId="17" r:id="rId17"/>
    <sheet name="razna dela" sheetId="18" r:id="rId18"/>
    <sheet name="oprema" sheetId="19" r:id="rId19"/>
    <sheet name="ELEKTROINŠTALACIJE" sheetId="20" r:id="rId20"/>
    <sheet name="STROJNE INŠTALACIJE" sheetId="21" r:id="rId21"/>
  </sheets>
  <definedNames>
    <definedName name="_Hlk161989222" localSheetId="19">ELEKTROINŠTALACIJE!$B$41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3" i="21" l="1"/>
  <c r="F48" i="21"/>
  <c r="F50" i="20"/>
  <c r="F46" i="20"/>
  <c r="F126" i="20"/>
  <c r="F129" i="20"/>
  <c r="F131" i="20"/>
  <c r="F96" i="3"/>
  <c r="F94" i="3"/>
  <c r="F158" i="21" l="1"/>
  <c r="F157" i="21"/>
  <c r="F153" i="21"/>
  <c r="F152" i="21"/>
  <c r="F148" i="21"/>
  <c r="F140" i="21"/>
  <c r="F112" i="21"/>
  <c r="F198" i="21" l="1"/>
  <c r="F197" i="21"/>
  <c r="F194" i="21"/>
  <c r="F193" i="21"/>
  <c r="F189" i="21"/>
  <c r="F188" i="21"/>
  <c r="F187" i="21"/>
  <c r="F186" i="21"/>
  <c r="F185" i="21"/>
  <c r="F184" i="21"/>
  <c r="F183" i="21"/>
  <c r="F182" i="21"/>
  <c r="F181" i="21"/>
  <c r="F180" i="21"/>
  <c r="F179" i="21"/>
  <c r="F178" i="21"/>
  <c r="F177" i="21"/>
  <c r="F176" i="21"/>
  <c r="F175" i="21"/>
  <c r="F174" i="21"/>
  <c r="F173" i="21"/>
  <c r="F147" i="21"/>
  <c r="F146" i="21"/>
  <c r="F144" i="21"/>
  <c r="F142" i="21"/>
  <c r="F141" i="21"/>
  <c r="F138" i="21"/>
  <c r="F137" i="21"/>
  <c r="F136" i="21"/>
  <c r="F135" i="21"/>
  <c r="F132" i="21"/>
  <c r="F129" i="21"/>
  <c r="F128" i="21"/>
  <c r="F127" i="21"/>
  <c r="F126" i="21"/>
  <c r="F125" i="21"/>
  <c r="F124" i="21"/>
  <c r="F123" i="21"/>
  <c r="F122" i="21"/>
  <c r="F121" i="21"/>
  <c r="F120" i="21"/>
  <c r="F119" i="21"/>
  <c r="F118" i="21"/>
  <c r="F117" i="21"/>
  <c r="F116" i="21"/>
  <c r="F115" i="21"/>
  <c r="F114" i="21"/>
  <c r="F108" i="21"/>
  <c r="F107" i="21"/>
  <c r="F106" i="21"/>
  <c r="F105" i="21"/>
  <c r="F104" i="21"/>
  <c r="F103" i="21"/>
  <c r="F102" i="21"/>
  <c r="F101" i="21"/>
  <c r="F100" i="21"/>
  <c r="F99" i="21"/>
  <c r="F98" i="21"/>
  <c r="F88" i="21"/>
  <c r="F87" i="21"/>
  <c r="F83" i="21"/>
  <c r="F82" i="21"/>
  <c r="F78" i="21"/>
  <c r="F74" i="21"/>
  <c r="F73" i="21"/>
  <c r="F69" i="21"/>
  <c r="F68" i="21"/>
  <c r="F67" i="21"/>
  <c r="F63" i="21"/>
  <c r="F62" i="21"/>
  <c r="F61" i="21"/>
  <c r="F57" i="21"/>
  <c r="F56" i="21"/>
  <c r="F55" i="21"/>
  <c r="F54" i="21"/>
  <c r="F53" i="21"/>
  <c r="F52" i="21"/>
  <c r="F51" i="21"/>
  <c r="F50" i="21"/>
  <c r="F49" i="21"/>
  <c r="F47" i="21"/>
  <c r="F46" i="21"/>
  <c r="F45" i="21"/>
  <c r="F44" i="21"/>
  <c r="F43" i="21"/>
  <c r="F42" i="21"/>
  <c r="F41" i="21"/>
  <c r="F40" i="21"/>
  <c r="F39" i="21"/>
  <c r="F38" i="21"/>
  <c r="F37" i="21"/>
  <c r="B6" i="21"/>
  <c r="A6" i="21"/>
  <c r="B5" i="21"/>
  <c r="A5" i="21"/>
  <c r="B4" i="21"/>
  <c r="A4" i="21"/>
  <c r="F211" i="20"/>
  <c r="F209" i="20"/>
  <c r="F207" i="20"/>
  <c r="F205" i="20"/>
  <c r="F203" i="20"/>
  <c r="F202" i="20"/>
  <c r="F201" i="20"/>
  <c r="F198" i="20"/>
  <c r="F196" i="20"/>
  <c r="F194" i="20"/>
  <c r="F192" i="20"/>
  <c r="F182" i="20"/>
  <c r="F180" i="20"/>
  <c r="F178" i="20"/>
  <c r="F176" i="20"/>
  <c r="F174" i="20"/>
  <c r="F172" i="20"/>
  <c r="F170" i="20"/>
  <c r="F168" i="20"/>
  <c r="F167" i="20"/>
  <c r="F164" i="20"/>
  <c r="F162" i="20"/>
  <c r="F160" i="20"/>
  <c r="F158" i="20"/>
  <c r="F156" i="20"/>
  <c r="F154" i="20"/>
  <c r="F152" i="20"/>
  <c r="F142" i="20"/>
  <c r="F123" i="20"/>
  <c r="F121" i="20"/>
  <c r="F110" i="20"/>
  <c r="F108" i="20"/>
  <c r="F106" i="20"/>
  <c r="F104" i="20"/>
  <c r="F102" i="20"/>
  <c r="F101" i="20"/>
  <c r="F98" i="20"/>
  <c r="F96" i="20"/>
  <c r="F94" i="20"/>
  <c r="F93" i="20"/>
  <c r="F90" i="20"/>
  <c r="F80" i="20"/>
  <c r="F78" i="20"/>
  <c r="F77" i="20"/>
  <c r="F74" i="20"/>
  <c r="F73" i="20"/>
  <c r="F70" i="20"/>
  <c r="F69" i="20"/>
  <c r="F68" i="20"/>
  <c r="F56" i="20"/>
  <c r="F54" i="20"/>
  <c r="F44" i="20"/>
  <c r="F41" i="20"/>
  <c r="F200" i="21" l="1"/>
  <c r="F6" i="21" s="1"/>
  <c r="F90" i="21"/>
  <c r="F4" i="21" s="1"/>
  <c r="F213" i="20"/>
  <c r="C9" i="20" s="1"/>
  <c r="F59" i="20"/>
  <c r="C4" i="20" s="1"/>
  <c r="F134" i="20"/>
  <c r="C6" i="20" s="1"/>
  <c r="F184" i="20"/>
  <c r="C8" i="20" s="1"/>
  <c r="F112" i="20"/>
  <c r="C5" i="20" s="1"/>
  <c r="F144" i="20"/>
  <c r="C7" i="20" s="1"/>
  <c r="F160" i="21" l="1"/>
  <c r="F5" i="21" s="1"/>
  <c r="F8" i="21" s="1"/>
  <c r="F17" i="1" s="1"/>
  <c r="C11" i="20"/>
  <c r="F15" i="1" s="1"/>
  <c r="F10" i="21" l="1"/>
  <c r="F13" i="21" s="1"/>
  <c r="C12" i="20"/>
  <c r="C13" i="20" s="1"/>
  <c r="F90" i="3" l="1"/>
  <c r="F106" i="3"/>
  <c r="F105" i="3"/>
  <c r="F104" i="3"/>
  <c r="F103" i="3"/>
  <c r="F100" i="3"/>
  <c r="F99" i="3"/>
  <c r="F98" i="3"/>
  <c r="F4" i="16" l="1"/>
  <c r="F55" i="19"/>
  <c r="F108" i="3" l="1"/>
  <c r="F54" i="19"/>
  <c r="F53" i="19"/>
  <c r="F52" i="19"/>
  <c r="F51" i="19"/>
  <c r="F50" i="19"/>
  <c r="F49" i="19"/>
  <c r="F48" i="19"/>
  <c r="F42" i="19"/>
  <c r="F32" i="19"/>
  <c r="F39" i="19"/>
  <c r="F38" i="19"/>
  <c r="F14" i="5" l="1"/>
  <c r="F31" i="19"/>
  <c r="F30" i="19"/>
  <c r="F42" i="4"/>
  <c r="F41" i="4"/>
  <c r="F24" i="6"/>
  <c r="F32" i="15"/>
  <c r="F33" i="15"/>
  <c r="F29" i="15"/>
  <c r="F28" i="15"/>
  <c r="F24" i="15"/>
  <c r="F23" i="15"/>
  <c r="F25" i="15"/>
  <c r="F75" i="12"/>
  <c r="F18" i="9"/>
  <c r="F28" i="19"/>
  <c r="F27" i="19"/>
  <c r="F26" i="19"/>
  <c r="F25" i="19"/>
  <c r="F24" i="19"/>
  <c r="F23" i="19"/>
  <c r="F22" i="19"/>
  <c r="F21" i="19"/>
  <c r="F20" i="19"/>
  <c r="F19" i="19"/>
  <c r="F18" i="19"/>
  <c r="F17" i="19"/>
  <c r="F15" i="19"/>
  <c r="F14" i="19"/>
  <c r="F12" i="19"/>
  <c r="F11" i="19"/>
  <c r="F10" i="19"/>
  <c r="F8" i="19"/>
  <c r="F7" i="19"/>
  <c r="F6" i="19"/>
  <c r="F5" i="19"/>
  <c r="F6" i="18"/>
  <c r="F4" i="18"/>
  <c r="F5" i="17"/>
  <c r="F4" i="17"/>
  <c r="F15" i="17"/>
  <c r="F14" i="17"/>
  <c r="F13" i="17"/>
  <c r="F9" i="17"/>
  <c r="F8" i="17"/>
  <c r="F7" i="17"/>
  <c r="F41" i="12"/>
  <c r="F10" i="15"/>
  <c r="F35" i="15"/>
  <c r="F11" i="17"/>
  <c r="F7" i="18" l="1"/>
  <c r="F80" i="2" s="1"/>
  <c r="F16" i="17"/>
  <c r="F79" i="2" s="1"/>
  <c r="F56" i="19"/>
  <c r="F81" i="2" s="1"/>
  <c r="F8" i="8"/>
  <c r="F6" i="8"/>
  <c r="F26" i="7" l="1"/>
  <c r="F6" i="16"/>
  <c r="F32" i="11"/>
  <c r="F30" i="11"/>
  <c r="F7" i="16" l="1"/>
  <c r="F78" i="2" s="1"/>
  <c r="F13" i="6"/>
  <c r="F11" i="6"/>
  <c r="F8" i="6" l="1"/>
  <c r="F9" i="6" l="1"/>
  <c r="F4" i="15"/>
  <c r="F30" i="15" l="1"/>
  <c r="F26" i="15"/>
  <c r="F21" i="15"/>
  <c r="F19" i="15"/>
  <c r="F17" i="15"/>
  <c r="F15" i="15"/>
  <c r="F13" i="15"/>
  <c r="F9" i="15"/>
  <c r="F11" i="15"/>
  <c r="F6" i="15"/>
  <c r="F7" i="15"/>
  <c r="F36" i="15" l="1"/>
  <c r="F77" i="2" s="1"/>
  <c r="F65" i="12" l="1"/>
  <c r="F70" i="12"/>
  <c r="F69" i="12"/>
  <c r="F68" i="12"/>
  <c r="F66" i="12"/>
  <c r="F67" i="12"/>
  <c r="F64" i="12"/>
  <c r="F8" i="14"/>
  <c r="F7" i="14"/>
  <c r="F6" i="14"/>
  <c r="F4" i="14"/>
  <c r="F13" i="13"/>
  <c r="F12" i="13"/>
  <c r="F9" i="13"/>
  <c r="F6" i="13"/>
  <c r="F10" i="13"/>
  <c r="F7" i="13"/>
  <c r="F4" i="13"/>
  <c r="F60" i="12"/>
  <c r="F58" i="12"/>
  <c r="F56" i="12"/>
  <c r="F55" i="12"/>
  <c r="F9" i="14" l="1"/>
  <c r="F76" i="2" s="1"/>
  <c r="F14" i="13"/>
  <c r="F75" i="2" s="1"/>
  <c r="F54" i="12"/>
  <c r="F52" i="12"/>
  <c r="F50" i="12"/>
  <c r="F48" i="12"/>
  <c r="F46" i="12"/>
  <c r="F39" i="12"/>
  <c r="F37" i="12"/>
  <c r="F35" i="12"/>
  <c r="F33" i="12"/>
  <c r="F31" i="12"/>
  <c r="F29" i="12"/>
  <c r="F38" i="11" l="1"/>
  <c r="F27" i="12"/>
  <c r="F15" i="12"/>
  <c r="F13" i="12"/>
  <c r="F11" i="12"/>
  <c r="F9" i="12"/>
  <c r="F7" i="12"/>
  <c r="F5" i="12"/>
  <c r="F43" i="11"/>
  <c r="F42" i="11"/>
  <c r="F41" i="11"/>
  <c r="F37" i="11"/>
  <c r="F39" i="11"/>
  <c r="F36" i="11"/>
  <c r="F35" i="11"/>
  <c r="F34" i="11"/>
  <c r="F76" i="12" l="1"/>
  <c r="F74" i="2" s="1"/>
  <c r="F27" i="11"/>
  <c r="F28" i="11"/>
  <c r="F22" i="11"/>
  <c r="F21" i="11"/>
  <c r="F17" i="11"/>
  <c r="F26" i="11"/>
  <c r="F25" i="11"/>
  <c r="F24" i="11"/>
  <c r="F23" i="11"/>
  <c r="F20" i="11"/>
  <c r="F19" i="11"/>
  <c r="F18" i="11"/>
  <c r="F15" i="11"/>
  <c r="F14" i="11"/>
  <c r="F13" i="11"/>
  <c r="F12" i="11"/>
  <c r="F10" i="11"/>
  <c r="F9" i="11"/>
  <c r="F7" i="11"/>
  <c r="F11" i="11"/>
  <c r="F6" i="11"/>
  <c r="F5" i="11"/>
  <c r="F24" i="9"/>
  <c r="F22" i="9"/>
  <c r="F30" i="7"/>
  <c r="F20" i="9"/>
  <c r="F14" i="9"/>
  <c r="F12" i="9"/>
  <c r="F16" i="9"/>
  <c r="F10" i="9"/>
  <c r="F8" i="9"/>
  <c r="F6" i="9"/>
  <c r="F4" i="9"/>
  <c r="F25" i="9" l="1"/>
  <c r="F72" i="2" s="1"/>
  <c r="F44" i="11"/>
  <c r="F73" i="2" s="1"/>
  <c r="F10" i="7"/>
  <c r="F8" i="7"/>
  <c r="F6" i="7"/>
  <c r="F11" i="7"/>
  <c r="F4" i="7"/>
  <c r="F44" i="4"/>
  <c r="F8" i="10"/>
  <c r="F7" i="10"/>
  <c r="F6" i="10"/>
  <c r="F5" i="10"/>
  <c r="F4" i="10"/>
  <c r="F3" i="10"/>
  <c r="F82" i="2" l="1"/>
  <c r="F9" i="10"/>
  <c r="F67" i="2" s="1"/>
  <c r="F16" i="8" l="1"/>
  <c r="F14" i="8"/>
  <c r="F10" i="8"/>
  <c r="F4" i="8"/>
  <c r="F4" i="6"/>
  <c r="F6" i="6"/>
  <c r="F12" i="8"/>
  <c r="F28" i="7"/>
  <c r="F34" i="7"/>
  <c r="F33" i="7"/>
  <c r="F25" i="7"/>
  <c r="F35" i="7"/>
  <c r="F21" i="7"/>
  <c r="F24" i="7"/>
  <c r="F23" i="7"/>
  <c r="F19" i="7"/>
  <c r="F17" i="8" l="1"/>
  <c r="F68" i="2" s="1"/>
  <c r="F17" i="7" l="1"/>
  <c r="F15" i="7"/>
  <c r="F13" i="7" l="1"/>
  <c r="F12" i="7"/>
  <c r="F36" i="7" l="1"/>
  <c r="F66" i="2" s="1"/>
  <c r="F26" i="6"/>
  <c r="F22" i="6" l="1"/>
  <c r="F20" i="6"/>
  <c r="F19" i="6"/>
  <c r="F17" i="6"/>
  <c r="F16" i="6"/>
  <c r="F15" i="6"/>
  <c r="F12" i="5"/>
  <c r="F11" i="5"/>
  <c r="F9" i="5" l="1"/>
  <c r="F8" i="5"/>
  <c r="F6" i="5"/>
  <c r="F5" i="5"/>
  <c r="F3" i="5"/>
  <c r="E15" i="5" l="1"/>
  <c r="F15" i="5" s="1"/>
  <c r="F16" i="5" s="1"/>
  <c r="F27" i="6"/>
  <c r="F40" i="4"/>
  <c r="F39" i="4"/>
  <c r="F38" i="4"/>
  <c r="F9" i="4"/>
  <c r="F28" i="6" l="1"/>
  <c r="F65" i="2" s="1"/>
  <c r="F37" i="4"/>
  <c r="F25" i="4"/>
  <c r="F35" i="4"/>
  <c r="F27" i="4"/>
  <c r="F33" i="4"/>
  <c r="F64" i="2" l="1"/>
  <c r="F31" i="4"/>
  <c r="F29" i="4"/>
  <c r="F21" i="4"/>
  <c r="F23" i="4"/>
  <c r="F19" i="4"/>
  <c r="F17" i="4"/>
  <c r="F16" i="4"/>
  <c r="F15" i="4"/>
  <c r="F13" i="4"/>
  <c r="F11" i="4"/>
  <c r="F8" i="4"/>
  <c r="F101" i="3"/>
  <c r="F92" i="3"/>
  <c r="F88" i="3"/>
  <c r="F86" i="3"/>
  <c r="F84" i="3"/>
  <c r="A84" i="3"/>
  <c r="F83" i="3"/>
  <c r="F109" i="3" l="1"/>
  <c r="F62" i="2" s="1"/>
  <c r="F45" i="4"/>
  <c r="F63" i="2" s="1"/>
  <c r="F69" i="2" l="1"/>
  <c r="F85" i="2" s="1"/>
  <c r="F13" i="1" l="1"/>
  <c r="F18" i="1" s="1"/>
  <c r="F19" i="1" s="1"/>
  <c r="F20" i="1" s="1"/>
  <c r="F24" i="1" s="1"/>
  <c r="F86" i="2"/>
  <c r="F87" i="2" s="1"/>
  <c r="F25" i="1" l="1"/>
  <c r="F26" i="1" s="1"/>
</calcChain>
</file>

<file path=xl/sharedStrings.xml><?xml version="1.0" encoding="utf-8"?>
<sst xmlns="http://schemas.openxmlformats.org/spreadsheetml/2006/main" count="1287" uniqueCount="728">
  <si>
    <t xml:space="preserve">GRADBENO OBRTNIŠKA DELA </t>
  </si>
  <si>
    <t xml:space="preserve">ELEKTRIČNE INŠTALACIJE </t>
  </si>
  <si>
    <t xml:space="preserve">STROJNE INŠTALACIJE </t>
  </si>
  <si>
    <t>SKUPAJ</t>
  </si>
  <si>
    <t>DDV</t>
  </si>
  <si>
    <t xml:space="preserve"> </t>
  </si>
  <si>
    <t>sestavila:</t>
  </si>
  <si>
    <t>Dijana Pavleković, gradb.teh.</t>
  </si>
  <si>
    <t>objekt: Rekonstrukcija strehe in ureditev podstrešnih prostorov v Mestni hiši Brežice</t>
  </si>
  <si>
    <t>investitor: Občina Brežice, Cesta prvih borcev 11, Brežice</t>
  </si>
  <si>
    <t>št. projekta: 3392/A-23</t>
  </si>
  <si>
    <t>*Vse naprave in elementi v popisu materiala in del so navedeni samo primeroma (kot npr.) zaradi</t>
  </si>
  <si>
    <t xml:space="preserve"> določitve kvalitete</t>
  </si>
  <si>
    <t>*S privolitvijo investitorja se lahko vse naprave nadomesti z nadomestnimi, ki morajo imeti enako ali boljšo</t>
  </si>
  <si>
    <t xml:space="preserve"> kvaliteto</t>
  </si>
  <si>
    <t>*Vse naprave in elemente se mora dobaviti z vsemi ustreznimi in veljavnimi certifikati, atesti, garancijami,</t>
  </si>
  <si>
    <t>navodili za obratovanje in vzdrževanje in servisiranje ter funkcionalno shemo izvedenega stanja</t>
  </si>
  <si>
    <t>* Pri oddaji ponudbe naročniku je izvajalec dolžan sam preveriti zmnožke in seštevke ter prenose le</t>
  </si>
  <si>
    <t xml:space="preserve"> teh v rekapitulacijo</t>
  </si>
  <si>
    <t>* V ceni vsakih posameznih del je po potrebi zajeti vse delovne in pomožne odre kot tudi čiščenje vseh</t>
  </si>
  <si>
    <t>elementov po končanih delih</t>
  </si>
  <si>
    <t>* Pred izvedbo del je potrebno preveriti vse mikrolokacije priključkov in prebojev na objektu</t>
  </si>
  <si>
    <t>GRADBENA DELA:</t>
  </si>
  <si>
    <t>SPLOŠNO</t>
  </si>
  <si>
    <t>I PREDELA</t>
  </si>
  <si>
    <t>OBRTNIŠKA DELA</t>
  </si>
  <si>
    <t>I.</t>
  </si>
  <si>
    <t>SPLOŠNE ZAHTEVE</t>
  </si>
  <si>
    <t>Popis obravnava vsa gradbeno obrtniška dela na objektu, skupaj s potrebnimi pripravljalnimi deli.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</si>
  <si>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</si>
  <si>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 xml:space="preserve">Vsa dela se izvajajo z dobavo vsega potrebnega materiala za izvedbo faze v posamezni postavki (če ni drugače navedeno), s pomožnimi deli, transporti do mesta vgradnje, v skladu z veljavnimi normativi Združenja gradbeništva Slovenije. </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</si>
  <si>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</si>
  <si>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</si>
  <si>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</si>
  <si>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</si>
  <si>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</si>
  <si>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</si>
  <si>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</si>
  <si>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</si>
  <si>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</si>
  <si>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</si>
  <si>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</si>
  <si>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</si>
  <si>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</si>
  <si>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xml:space="preserve"> - stroški nakladanja in razkladanja odvoza odpadkov in ostalega materiala na stalno deponijo izvajalca, razkladanje, eventuelno razgrinjanje ter plačila vseh dovoljenj in potrebne komunalne in energetske pristojbine, odstranitvitev vseh gradbiščnih provizorijev in začasnih komunalnih priključkov po končanih delih</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</si>
  <si>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</si>
  <si>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stroški za vso potrebno mehanizacijo in orodje za izvajanje del, vključno z žerjavi in dvigali, itd.</t>
  </si>
  <si>
    <t xml:space="preserve"> - sprotno evidentiranje in predajo vseh, v načrte (v digitalni obliki) vnešenih sprememb in odstopanj od načrtov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</si>
  <si>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</si>
  <si>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 xml:space="preserve"> - morebitni stroški povezani s predstavitvami posameznih predvidenih in vgrajenih materialov odgovornemu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</si>
  <si>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</si>
  <si>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</si>
  <si>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izdelavo vseh v tehničnem poročilu in popisu navedenih vzorcev</t>
  </si>
  <si>
    <t xml:space="preserve">- izdelavo delavniških načrtov posnetkov stavbnega pohištva in fasadnih elementov, </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</si>
  <si>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</si>
  <si>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</si>
  <si>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</si>
  <si>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</si>
  <si>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s gradbenim dovoljenjem in PZI projektno dokumentacijo. Vse morebitne spremembe in dopolnitve lahko izdelajo izključno projektanti,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</si>
  <si>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</si>
  <si>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</si>
  <si>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</si>
  <si>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</si>
  <si>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 xml:space="preserve">* 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</si>
  <si>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</si>
  <si>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</si>
  <si>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</si>
  <si>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</si>
  <si>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</si>
  <si>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</si>
  <si>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</si>
  <si>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</si>
  <si>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</si>
  <si>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</si>
  <si>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</si>
  <si>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 Stranišča morajo imeti dvojno splakovanje, pri čemer ne smejo porabiti več kot 6l vode za polno splakovanje in ne več kot 3 l za delno splakovanje.</t>
  </si>
  <si>
    <t>Ponudnik mora k ponudbi priložiti izjavo, da bo pri gradnji zagotovil, da se izpolnijo zahteve.</t>
  </si>
  <si>
    <t>Določila pogodbe o izvedbi naročila</t>
  </si>
  <si>
    <t>1. Ponudnik mora najkasneje pri primopredaji objekta naročniku posredovati tehnično dokumentacijo proizvajalca, iz katere izhaja, da uporabljeni gradbeni proizvodi izpolnjujejo naročnikove zahteve.</t>
  </si>
  <si>
    <t>2.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</si>
  <si>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</si>
  <si>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Načrt organizacije gradbišča mora vsebovati vse potrebne začasne instalacije, transportne poti, sredstva za manipulacijo po gradbišču, skladišča, pisarne, zaščitne ograje itd.</t>
  </si>
  <si>
    <t>- Načrt organizacije gradbišča</t>
  </si>
  <si>
    <t>kpl</t>
  </si>
  <si>
    <t xml:space="preserve"> - Izdelava varnostnega načrta</t>
  </si>
  <si>
    <t>Projektantsko spremljanje gradnje v času izvajanja del po specifikaciji:
- občasna udeležba na koordinacijah po zahtevah investitorja (do 4x),
- potrjevanje materialov, po potrebi in zahtevah investitorja (dokazila in izračune dostavi izvajalec),
- pojasnjevanje projektnih rešitev,
- izdelava manjših detajlov, v kolikor so potrebni za posamezna dela,
- sodelovanje pri pregledih kvalitete izvedenih del (do 2x),
- sodelovanje na tehničnem pregledu.
Potrjevanje in analize predlogov sprememb opreme in materialov, ki bi vplivale na izdelane projektne rešitve ali, ki bi terjale projektantsko preverjanje (analize, izračuni, dokazovanje...), niso vključene. 
Potrjevanje materialov se izvede le za primere po predhodni preverbi in potrditvi s strani investitorja in nadzornika.</t>
  </si>
  <si>
    <t>arhitektura</t>
  </si>
  <si>
    <t>ur</t>
  </si>
  <si>
    <t>Izdelava kompletne DZO dokazilne dokumentacije za potrebe upravih postopkov - vse stroke. 
Dokazilna dokumentacije vsebuje vse 
potrebne certifikate, izjave o skladnosti, tabele, izkaze, navodila za uporabo,…zahtevane po zakonodaji.</t>
  </si>
  <si>
    <t>Registracija in priprava podatkov za izdelavo  projekta izvedenih del (PID dokumentacije): Vris vseh sprememb v PZI projekt posamezne - za vsako stroko posebej. PZI z vrisanimi spremembami potrdijo s podpisom in žigom odgovorni vodja del posamezne stroke in odgovorni nadzornik posameznih del.</t>
  </si>
  <si>
    <t xml:space="preserve">Popis je celovit dokument le v kombinaciji z vsemi načrti (arhitektura, elektro, strojne instalacije in požarne varnosti). Zavezujoče je upoštevati tehnično poročilo, sestave konstrukcij (tlakov, streh, sten, fasad), sheme oken, vrat, risbe, detajle in priloge. </t>
  </si>
  <si>
    <t>Izdelava elaborata postavitve začasne prometne signalizacije v času izvajanja del s pridobitvijo vseh potrebnih dovoljenj za začasno polovično zaporo Ceste prvih borcev.</t>
  </si>
  <si>
    <t>I PREDDELA</t>
  </si>
  <si>
    <t>Izvajalec rušitvenih del mora gradbene odpadke sortirati in odvažati končnemu odjemalcu v skladu z Uredbo o ravnanju z odpadki, ki nastanejo pri gradbenih delih (Ur. list RS, št. 34/08). Vse cene morajo zajemati tudi plačilo ustreznih pristojbin za odlaganje gradbenega odpada.</t>
  </si>
  <si>
    <t xml:space="preserve">Ureditev gradbišča, z ureditvijo transportnih poti, postavitvijo ograje in table gradbišča, ureditvijo deponij gradbenega in odpadnega materiala ter vsemi potrebnimi deli za ureditev gradbišča.  </t>
  </si>
  <si>
    <t>Postavitev začasne prometne signalizacije na osnovi elaborata za delno zaporo v času izvajanja del ob Cesti prvih borcev  (rušenje obstoječe strehe in montaža in pokrivanje nove strehe) z dobavo prometnih znakov ter vsemi pomožnimi deli.</t>
  </si>
  <si>
    <t>m2</t>
  </si>
  <si>
    <t>kom</t>
  </si>
  <si>
    <t>pritličje</t>
  </si>
  <si>
    <t>nadstropje</t>
  </si>
  <si>
    <t>mansarda</t>
  </si>
  <si>
    <t xml:space="preserve">Demontaža lesenih balkonskih vrat velikosti 2-4 m2 v nadstropju z razvrščanjem materiala po vrsti odpadka in odvozom na gradbeno deponijo v razdalji do 10 km. </t>
  </si>
  <si>
    <t xml:space="preserve">Odbijanje stenske karamike na zidanih stenah  v prostoru sanitarij v pritličju, z razvrščanjem materiala po vrsti odpadka in odvozom na gradbeno deponijo v razdalji do 10 km. </t>
  </si>
  <si>
    <t xml:space="preserve">Odbijanje talne karamike  v prostoru sanitarij v pritličju, z razvrščanjem materiala po vrsti odpadka in odvozom na gradbeno deponijo v razdalji do 10 km. </t>
  </si>
  <si>
    <t>m3</t>
  </si>
  <si>
    <t xml:space="preserve">Demontaža sanitranih sten v sanitrijah v pritličju z razvrščanjem materiala po vrsti odpadka in odvozom na gradbeno deponijo v razdalji do 10 km. </t>
  </si>
  <si>
    <t>Demontaža sanitarne opreme v prostorih sanitarij v pritličju, kompletno z odtokom, armaturami, WC kotlički z odvozom porušenega materiala na deponijo na gradbišču z razvrščanjem po vrstah odpadka</t>
  </si>
  <si>
    <t xml:space="preserve">Demontaža lesenih, trokrilnih  vhodnih vrat na vzhodni strani objekta  velikosti nad 4 m2 z razvrščanjem materiala po vrsti odpadka in odvozom na gradbeno deponijo v razdalji do 10 km. </t>
  </si>
  <si>
    <t xml:space="preserve">Najem in postavitev avtodvigala za dvig v višino do 30 m in tovor do 2 t za obdobje min 14 dni </t>
  </si>
  <si>
    <t>m1</t>
  </si>
  <si>
    <t>II BETONSKA IN ARMIRANOBETONSKA  DELA</t>
  </si>
  <si>
    <t>III ZIDARSKA DELA</t>
  </si>
  <si>
    <t>IV TESARSKA DELA</t>
  </si>
  <si>
    <t>OPREMA</t>
  </si>
  <si>
    <t xml:space="preserve">II BETONSKA IN ARMIRANOBETONSKA DELA </t>
  </si>
  <si>
    <t>kos</t>
  </si>
  <si>
    <t>a) opaž</t>
  </si>
  <si>
    <t>b) beton</t>
  </si>
  <si>
    <t>kg</t>
  </si>
  <si>
    <t xml:space="preserve">Nepredvidena dela vezana na ugotovitve sondiranja medetažne lesene konstrukcije </t>
  </si>
  <si>
    <t>ure</t>
  </si>
  <si>
    <t>b) dodatna dela 20% bet. del</t>
  </si>
  <si>
    <t>b) armaturne palice : S 500, ф&lt;=12mm</t>
  </si>
  <si>
    <t>Vzidava oken velikosti do 2 m2</t>
  </si>
  <si>
    <t>a) pritličje</t>
  </si>
  <si>
    <t>b) nadstropje</t>
  </si>
  <si>
    <t>c) mansarda</t>
  </si>
  <si>
    <t>Vzidava vrat velikosti  nad 4m2</t>
  </si>
  <si>
    <t>Vzidava vrat velikosti  2-4 m 2</t>
  </si>
  <si>
    <t xml:space="preserve"> pritličje</t>
  </si>
  <si>
    <t>Obdelava špalet po montaži novih oken in vrat z vsemi pomožnimi deli in prenosi.</t>
  </si>
  <si>
    <t xml:space="preserve">Odstranitev obstoječe opečne kritine, vključno z razvrščanjem po vrsti odpadka, nalaganjem in odvozom porušenega materiala na deponijo do 10 km.  Predvideti za cca 50% kritine zlaganje na palete. </t>
  </si>
  <si>
    <t xml:space="preserve">Rušenje obstoječe lesene strešne konstrukcije, vključno z razvrščanjem po vrsti odpadka, nalaganjem in odvozom porušenega materiala na deponijo do 10 km. </t>
  </si>
  <si>
    <t xml:space="preserve">strešna okna za odvod dima </t>
  </si>
  <si>
    <t xml:space="preserve">Fasadni odri višine do 15 m, minimalne svetle širine 0,90 m. Fasadni odri kompletno z montažo, demontažo ter vsemi pomožnimi deli in prenosi. Fasadni odri za dobo 30 dni. </t>
  </si>
  <si>
    <t>ODRI</t>
  </si>
  <si>
    <t>III MIZARSKA DELA</t>
  </si>
  <si>
    <t>IV KERAMIČARSKA  DELA</t>
  </si>
  <si>
    <t>V KAMNOSEŠKA DELA</t>
  </si>
  <si>
    <t>VI SUHOMONTAŽNA DELA</t>
  </si>
  <si>
    <t xml:space="preserve">VII TLAKARSKA DELA </t>
  </si>
  <si>
    <t>VIII PLESKARSKA  DELA</t>
  </si>
  <si>
    <t xml:space="preserve">IX RAZNA DELA </t>
  </si>
  <si>
    <t xml:space="preserve">V KROVSKA DELA </t>
  </si>
  <si>
    <t>Dodatek za rezanje opeke v žlotah in grebenih.</t>
  </si>
  <si>
    <t>m</t>
  </si>
  <si>
    <t>Dobava in montaža tipske varovalne mrežice za ptiče po celotni dolžini kapne linije na vzhodni strani objekta. Mrežice širine 100 -150 mm.</t>
  </si>
  <si>
    <t>V KROVSKA DELA</t>
  </si>
  <si>
    <t>VI FASADERSKA DELA</t>
  </si>
  <si>
    <t>I KLEPARSKA DELA</t>
  </si>
  <si>
    <t>II KLJUČAVNIČARSKA DELA</t>
  </si>
  <si>
    <t>Demontaža obstoječega ležečega žleba na zahodni fasadi vključno z razvrščanjem po vrsti odpadka, nalaganjem in odvozom porušenega materiala na deponijo do 10 km.</t>
  </si>
  <si>
    <t>a) HEA 200 (4133 mm) kom 1</t>
  </si>
  <si>
    <t>a) HEA 280 (4149 mm) kom 4</t>
  </si>
  <si>
    <t>b) HEA 280 (3868 mm) kom 8</t>
  </si>
  <si>
    <t>c) HEA 200 (255 mm)  kom 8</t>
  </si>
  <si>
    <t>b) pl8 *240/240 kom 2</t>
  </si>
  <si>
    <t>d) pl. 13*136/358 kom 48</t>
  </si>
  <si>
    <t>e) pl.13*136/210 kom 16</t>
  </si>
  <si>
    <t>f) sidra Ø16 l=750 mm, kom 12</t>
  </si>
  <si>
    <t>g) pl.15*400/400 mm kom 4</t>
  </si>
  <si>
    <t>a) INP100 (1280 mm) kom 2</t>
  </si>
  <si>
    <t>b) INP140 (3430 mm) kom 5</t>
  </si>
  <si>
    <t>c) INP160 (4120mm) kom 8</t>
  </si>
  <si>
    <t>e) INP200 (5400 mm)  kom 6</t>
  </si>
  <si>
    <t>f) INP200 (5380 mm)  kom 4</t>
  </si>
  <si>
    <t>d) INP200 (5250 mm)  kom 4</t>
  </si>
  <si>
    <t>f) pl.15*350/300 kom 4</t>
  </si>
  <si>
    <t>f) sidra Ø16 l=700 mm, kom 12</t>
  </si>
  <si>
    <t>g)  sidra Ø12 l=500 mm, kom 76</t>
  </si>
  <si>
    <t>e) pl. 8*140/70 kom 38</t>
  </si>
  <si>
    <t>d) pl. 8*120/100 kom 4</t>
  </si>
  <si>
    <t>i) sidrni vijaki M12 
(npr. Hilti HST M12 dolžine 100 mm ali primerljivo)</t>
  </si>
  <si>
    <t>d) kovano vodilo 45/12 mm</t>
  </si>
  <si>
    <t>a) ploščato železo 25/8 mm  l= 257 cm (1,57 kg/m1)</t>
  </si>
  <si>
    <t>b) stebrički  25/25 mm,  višine 103 cm, kom 3 (4,90 kg/m1)</t>
  </si>
  <si>
    <t>a) kovano vodilo 45/12 mm</t>
  </si>
  <si>
    <t>OKNA</t>
  </si>
  <si>
    <t>POŽARNA VRATA</t>
  </si>
  <si>
    <t>e) 5% teže materiala za zvare in spoje</t>
  </si>
  <si>
    <t xml:space="preserve">d) sidrni vijaki </t>
  </si>
  <si>
    <t>NOTRANJA VRATA</t>
  </si>
  <si>
    <r>
      <rPr>
        <b/>
        <sz val="11"/>
        <color theme="1"/>
        <rFont val="Arial"/>
        <family val="2"/>
        <charset val="238"/>
      </rPr>
      <t>sa1</t>
    </r>
    <r>
      <rPr>
        <sz val="11"/>
        <color theme="1"/>
        <rFont val="Arial"/>
        <family val="2"/>
        <charset val="238"/>
      </rPr>
      <t xml:space="preserve"> 204/200 cm</t>
    </r>
  </si>
  <si>
    <r>
      <rPr>
        <b/>
        <sz val="11"/>
        <color theme="1"/>
        <rFont val="Arial"/>
        <family val="2"/>
        <charset val="238"/>
      </rPr>
      <t>sa2</t>
    </r>
    <r>
      <rPr>
        <sz val="11"/>
        <color theme="1"/>
        <rFont val="Arial"/>
        <family val="2"/>
        <charset val="238"/>
      </rPr>
      <t xml:space="preserve"> 195/200 cm</t>
    </r>
  </si>
  <si>
    <r>
      <rPr>
        <b/>
        <sz val="11"/>
        <color theme="1"/>
        <rFont val="Arial"/>
        <family val="2"/>
        <charset val="238"/>
      </rPr>
      <t>sa3</t>
    </r>
    <r>
      <rPr>
        <sz val="11"/>
        <color theme="1"/>
        <rFont val="Arial"/>
        <family val="2"/>
        <charset val="238"/>
      </rPr>
      <t xml:space="preserve"> 147/117-200 cm</t>
    </r>
  </si>
  <si>
    <t>IV KERAMIČARSKA DELA</t>
  </si>
  <si>
    <t>Izvedba tesnenja na estrih z uporabo dvokomponentnega tesnilnega sistema: Izvedba tesnilnega (hidroizolacijskega) sistema, ki preprečuje prehajanje vlage v konstrukcijo z dvokomponentno visoko prilagodljivo fleksibilno cementno malto za tesnenje (kot npr. MAPELASTIC ali enakovredno). Izvedba tesnilnega sistema po navodilih proizvajalca. 
Vsi odtoki morajo biti izvedeni s prirobnicami ter vsemi potrebnimi tesnilnimi trakovi in manšetami.</t>
  </si>
  <si>
    <t>kermika pritličje  - 10,50 m2</t>
  </si>
  <si>
    <t>keramika mansarda - 8,70 m2</t>
  </si>
  <si>
    <t xml:space="preserve">pritličje </t>
  </si>
  <si>
    <t>kermika pritličje  - 17 m2</t>
  </si>
  <si>
    <t>keramika mansarda -12 m2</t>
  </si>
  <si>
    <t>slika: obst. stopnice</t>
  </si>
  <si>
    <t>nastopne ploskve širine 29 cm</t>
  </si>
  <si>
    <t>čela stopnice višine 17,2 cm</t>
  </si>
  <si>
    <t>protizdrsni trak širine 25 mm</t>
  </si>
  <si>
    <t>nadstropje dim. 100-113/27 cm</t>
  </si>
  <si>
    <t>nastropje dim. 93-99/40 cm</t>
  </si>
  <si>
    <t>nadstropje dim. 93-99/27 cm</t>
  </si>
  <si>
    <t>nastropje dim. 115-121/25cm</t>
  </si>
  <si>
    <t>mansarda dim. 110-116/47 cm</t>
  </si>
  <si>
    <t xml:space="preserve">c) mansarda </t>
  </si>
  <si>
    <t xml:space="preserve">mansarda </t>
  </si>
  <si>
    <t>mansarda sanitarije</t>
  </si>
  <si>
    <t>pritličje 100-106/30 cm</t>
  </si>
  <si>
    <t>pritličje 93-99/70 cm</t>
  </si>
  <si>
    <t>VII TLAKARSKA DELA</t>
  </si>
  <si>
    <t>sanitrije za invalide v pritličju</t>
  </si>
  <si>
    <t>sanitarije za invalide v pritličju</t>
  </si>
  <si>
    <t>Izdelava  fasadnega ometa  v sestavi:                                                                                    *fasadno lepilo za izdelavo armirnega sloja                                                          *armirna mreža                                              *osnovni premaz                                            *zaključni sloj                                                                                           Gladki fasadni omet paropropusten silikatni ali silikat -silikonski.                                             
Izvedba fasadbega ometa na vence v kapi na vzhodni strešini</t>
  </si>
  <si>
    <t>VIII PLESKARSKA DELA</t>
  </si>
  <si>
    <t xml:space="preserve">a) nadstropje - zapiranje vratne odprtine </t>
  </si>
  <si>
    <t>b) nadstropje - mavčna stena v čajni kuhinji z vgradnjo kasete drsnih vrat</t>
  </si>
  <si>
    <t>GRADBENA + OBRTNIŠKA DELA + OPREMA</t>
  </si>
  <si>
    <t>IX RAZNA DELA</t>
  </si>
  <si>
    <t>a) nadstropje  širina 9 cm</t>
  </si>
  <si>
    <t>b) mansarda  širina 5 cm</t>
  </si>
  <si>
    <t>a)  Dolžina delovne plošče nadstropje 208 cm, zaključna kotna letev 330 cm</t>
  </si>
  <si>
    <t>b)  Dolžina delovne plošče mansarda 170 cm, zaključna kotna letev 290 cm</t>
  </si>
  <si>
    <t>a) Dolžina podnožja nadstropje 208 cm</t>
  </si>
  <si>
    <t>b) Dolžina podnožja mansarda 170 cm</t>
  </si>
  <si>
    <t>LESENE OKENSKE POLICE</t>
  </si>
  <si>
    <t>LESENO VODILO</t>
  </si>
  <si>
    <t>kaskada višine 67 cm</t>
  </si>
  <si>
    <t xml:space="preserve">kasakada višine 177cm </t>
  </si>
  <si>
    <t>strop</t>
  </si>
  <si>
    <t xml:space="preserve">revizijska vrata 60/60 ognjevarna </t>
  </si>
  <si>
    <t>revizijska vratica 60/60</t>
  </si>
  <si>
    <t>revizijska vratica40/40</t>
  </si>
  <si>
    <t xml:space="preserve">2x ognjevarna plošča </t>
  </si>
  <si>
    <t>1x mavčna plošča deb. 1,5 cm</t>
  </si>
  <si>
    <t>ČAJNA KUHINJA</t>
  </si>
  <si>
    <t>SANITARIJE</t>
  </si>
  <si>
    <t>Demontaža čajne kuhinje v nadstropju vključno z razvrščanjem po vrsti odpadka, nalaganjem in odvozom porušenega materiala na deponijo do 10 km.</t>
  </si>
  <si>
    <t>a) Nadstropje  višina 70 cm dolžina  208 cm</t>
  </si>
  <si>
    <t>b) Mansarda višina 70 cm, dolžina 170 cm</t>
  </si>
  <si>
    <t xml:space="preserve">REKAPITULACIJA GRADBENO OBRTNIŠKA DELA </t>
  </si>
  <si>
    <t xml:space="preserve">Opomba: Vsi ponujeni materiali in oprema morajo biti skladni z "Uredbo o
zelenem javnem naročanju"
(Uradni list RS, št. 102/11, 18/12, 24/12, 64/12, 2/13, 89/14, 91/15 – ZJN-3 in 51/17)   
</t>
  </si>
  <si>
    <t xml:space="preserve">Demontaža lesenih oken velikosti do 2 m2, z razvrščanjem materiala po vrsti odpadka in odvozom na gradbeno deponijo v razdalji do 10 km. </t>
  </si>
  <si>
    <t xml:space="preserve">Demontaža lesenih, notranjih, enokrilnih vrat v lesenih podbojih velikosti nad 2-4 m2. Vrata v pritličju in nadstropju, razen vrat v dvorano v nadstropju. Demontaža vrat kompletno z odvozom podbojev na gradbeno deponijo v razdalji do 10 km. </t>
  </si>
  <si>
    <t xml:space="preserve">Demontaža lesenih, notranjih, enokrilnih vrat v lesenem podboju velikosti nad 2 m2. Vrata v nadstropju v dvorano.  Vrata skupaj s podbojem se pazljivo demontirajo in shranijo za kasnejšo prezentacijo. Lokacijo shrambe vrat določi investitor. </t>
  </si>
  <si>
    <t>Rušenje oz. preboji v montažni steni pritličja debeline 15cm z odvozom porušenega metrijala na gradbeno deponijo v razdaljo do 10 km z razvrščanjem po vrsti odpadka. Razširitve obstoječe vratne odprtine.</t>
  </si>
  <si>
    <t>Rušenje opečnega tlaka mansarde v debelini 6 cm z razvrščanjem materiala po vrsti odpadka in odvozom na gradbeno deponijo v razdalji do 10.</t>
  </si>
  <si>
    <t>Rušenje montažne stene na vhodu na stopnišče v mansardo vključno z razvrščanjem po vrsti odpadka, nalaganjem in odvozom porušenega materiala na deponijo do 10 km.</t>
  </si>
  <si>
    <t>Demontaža okrasja na zidcu in frčadi na portalu objekta (agave) s hrambo do ponovne montaže.</t>
  </si>
  <si>
    <t>Izdelava sondiranja obstoječe medetažne lesene konstrukcije na karakterističnih lokacijah izvedbe ležišč jeklene konstrukcije lesnega tropa in strehe, zaradi ugotovitve dejanskega stanja oz. debeline konstrukcije in širine kamnitih zidov pod konstrukcijo. V primeru, da se ugotovi, da dejansko stanje bistveno odstopa od predvidenega (projektiranega) je potrebno o tem obvestiti projektanta gradbenih konstrukcij, da poda ustrezno rešitev na podlagi ugotovljenih dejstev.</t>
  </si>
  <si>
    <t>Izdelava arm. betonskih ležišč (betonske vezi) kovinske konstrukcije lesenega poda in strehe, na obstoječih kamnitih zidovih.  Izdelava betonskega ležišča kovinske konstrukcije širine 20-30 cm, višine 20 cm, kompletno z izdelavo opaža, armaturo, ročnim betoniranjem ter vsemi pomožnimi deli in prenosi. Pri izdelavi betonski ležišč je potrebno biti pozoren, da se ne poškodujejo obstoječe ureditve oz. strop v spodnji etaži. Vsa dela je potrebno izvajati ročno s spoštovanjem obstoječih ureditev. Obstoječe lesene stropnike, ki nalegajo na lokaciji izvedbe betonskega ležišča oz. vezi se obbetonira. Ker ni znana točna pozicija obstoječih lesenih stropnikov se izvedba armature vezi prilagodi na mestu samem. V primeru nejasnosti se kontaktira projektanta gradbenih konstrukcij.</t>
  </si>
  <si>
    <t xml:space="preserve">Izdelava točkovnih arm. betonskih ležišč primarne kovinske konstrukcije lesenega poda in strehe, na obstoječih kamnitih zidovih.  Izdelava betonskega ležišča kovinske konstrukcije dimenzije 30/30/20 cm, kompletno z izdelavo opaža, armaturo, ročnim betoniranjem ter vsemi pomožnimi deli in prenosi. Pri izdelavi betonski ležišč je potrebno biti pozoren, da se ne poškodujejo obstoječe ureditve oz. strop v spodnji etaži. Vsa dela je potrebno izvajati ročno s spoštovanjem  obstoječih ureditev. </t>
  </si>
  <si>
    <t>Dobava, ravnanje, rezanje, krivljenje, polaganje in vezanje armature z vsemi pomožnimi deli, prenosi in transporti.</t>
  </si>
  <si>
    <t xml:space="preserve">a) izdelava elaborata gradbenih konstrukcij </t>
  </si>
  <si>
    <t xml:space="preserve">Odstranjevanje slabih delov ometa, propadlih ometov na fasadnem postavku na ulični strani objekta. Odstranjevanje samo slabega ometa do trdne podlage oz. zidu. Mesta odbijanja ometa predhodno zarisati in zarezati v fasadni omet s kotno rezilko zaradi manjše poškodbe površin fasade. Odbijanje ometa z vsemi pomožnimi deli in razvrščanjem materiala po vrsti odpadka in odvozom porušenega materiala na gradbeno deponijo v razdalji do 10 km. </t>
  </si>
  <si>
    <t>Dobava in polaganje talne izolacije deb. 5 cm  ƛ 0,037 W/mK  (kot npr.TPS talna izolacijska plošča ali enakovredno) za izolacija tlakov v sanitarijah v mansardi z vsemi pomožnimi deli in prenosi.</t>
  </si>
  <si>
    <t>Izdelava cementnega estriha, strojno vgrajenega in dilatiranega od stene 1 cm v debelini 5 cm z zaglajeno površino. Izdelava cementnega estriha kompletno z dobavo materiala ter mikroarmaturo iz polipropilenskih vlaken. Cementni estrih v  mansardi - sanitarije</t>
  </si>
  <si>
    <t xml:space="preserve">Izdelava izravnalnega tlaka v debelini do 0,5 cm z izravnalno talno maso kot npr. MAPEI ULTRAPLAN FAST TRACK ali enakovredno, na obstoječe estrihe po odstranitvi keramike. Izdelava izravnalnega tlaka kompletno s pripravo mase ter vsemi pomožnimi deli in prenosi. </t>
  </si>
  <si>
    <t>Izdelava izravnave sten na mestu odstranjene keramike v debelini do 0,5 cm z izravnalno stensko maso. Izdelava izravnave stene kompletno s pripravo mase ter vsemi pomožnimi deli in prenosi.</t>
  </si>
  <si>
    <t>Pozidava okrogle okenske odprtine na vzhodni fasadi prizidaka z opeko kompletno z izvebo zunanjega ometa, fino zaglajenega - podlago za barvanje fasade. Pozidava odprtine skupaj z dobavo materiala, pripravo malte ter vsemi pomožnimi deli in prenosi.</t>
  </si>
  <si>
    <t>Demontaža obstoječih visečih žlebov in odtočnih cevi vključno s hrambo do ponovne montaže po končanih delih, vsemi predeli, pritrdilnim materialom in vsemi pomožnimi deli in prenosi.</t>
  </si>
  <si>
    <t>Odstranitev obstoječe kritine frčade na pročelju objekta (bakrena pločevina) vključno z razvrščanjem po vrsti odpadka, nalaganjem in odvozom porušenega materiala na deponijo do 10 km.</t>
  </si>
  <si>
    <t>Demontaža obstoječih kleparskih obrob na strehi in vencih (bakrena pločevina), vključno z razvrščanjem po vrsti odpadka, nalaganjem in odvozom porušenega materiala na deponijo do 10 km.</t>
  </si>
  <si>
    <t>Izdelava lesene strešne konstrukcije brez vešal iz masivnega lesa iglavcev nosilnosti C24, smreka II. ktg s porabo lesa do 0,06 m3/m2, kompletno z dobavo lesa, impregnacijo lesa, vsem pritrdilnim materialom, lesnimi zvezami, prenosom materiala do mesta vgraditve ter vsemi pomožnimi deli in prenosi.</t>
  </si>
  <si>
    <t>Letvanje strehe z vertikalnimi letvami 5/8 cm na špirovce s predhodnim polaganjem sekundarne kritine kot npr. vodotesna paropropustna folija Tyvek  Supro Grid primerna za polaganje pod opečnate kritine brez opaža,  specifična teža 190 g/m2, debelina membrane / funkcionalne plasti 510 µm / 220 µm,  paroprepustnost (Sd) 0,03 m ali enakovredno, z dobavo materiala, prenosom materiala do mesta vgraditve in vsemi pomožnimi deli in prenosi.</t>
  </si>
  <si>
    <t>Letvanje strehe z letvami 4/5 cm na razmaku 16 cm za pokrivanje z bobrovcem, z dobavo materiala, prenosom materiala do mesta vgraditve in vsemi pomožnimi deli in prenosi.</t>
  </si>
  <si>
    <t>krmilni sistem (1 za obe okni)</t>
  </si>
  <si>
    <t>Izvedba podloge suhemu estrihu v prostorih mansarde na obst. AB plošči:                               * podkonstrukcija 10/20 cm na osnem razmaku cca 62,5 cm, vijačena v AB ploščo. Nad podkonstrukcijo se položijo trakovi lanenega filca za zmanjševanje prenosa udarnega zvoka.                                                                         * parna zapora obojestransko in zvočna izolacija  kot npr. URSA TSP deb. 4 cm, ƛ  0,032W/mK ali enakovredno, polagana med podkonstrukcijo                                                        * OSB3 plošče deb 2,5 cm vijačene v podkonstrukcijo.                                            Izvedba podloge suhemu estrihu z dobavo materiala, vsem pritrdilnim materialom in vsemi pomožnimi deli in prenosi.</t>
  </si>
  <si>
    <t>Izvedba podloge suhemu estrihu v prostorih mansarde  v sestavi:                               * podkonstrukcija 4/4 cm na osnem razmaku cca 40 cm, vijačena v primarne jeklene nosilce. Nad podkonstrukcijo se položijo trakovi lanenega filca za zmanjševanje prenosa udarnega zvoka.                                                                         * parna zapora obojestransko in zvočna izolacija  kot npr. URSA TSP deb. 4 cm, ƛ  0,032W/mK ali enakovredno, polagana med podkonstrukcijo                                                        * OSB3 plošče deb 2,5 cm vijačene v podkonstrukcijo.                                            Izvedba podloge suhemu estrihu z dobavo materiala, vsem pritrdilnim materialom in vsemi pomožnimi deli in prenosi.</t>
  </si>
  <si>
    <t>Izvedba notranjih lestev za dostop do ure na zahodni strani objekta, z montažo letev 4/4 cm dolžine 1,10 m na širovce na južni strani frčade pri uri, kompletno z vsemi pomožnimi deli in prenosi.</t>
  </si>
  <si>
    <t>Deskanje strešine frčade, kot podloga za pokrivanje z bakreno pločevino, komletno z vsemi pomožnimi deli in prenosi.</t>
  </si>
  <si>
    <t>Premični delovni odri višine do 2.5 m z vso potrebno zaščito za varno delo. Delovni odri kompletno s postavitvijo, demontažo in vsemi pomožmi deli in prenosi.</t>
  </si>
  <si>
    <t>Naprava lovilnih odrov in mrež po robu strešine s prenosom materiala do mesta vgraditve, z odstranitvijo  po uporabi, čiščenjem ter vsemi pomožnimi deli, za dobo 30 dni.</t>
  </si>
  <si>
    <t>Pokrivanje slemena z opečnimi slemenjaki naravno rdeče barve. Slemenjaki se pritrjujejo na slemensko ali grebensko letev s sponko za pritrditev slemenjaka. Pokrivanje slemen in grebenov vključno s tipskimi začetnimi grebenskimi slemenjaki, grebenskih razdelilnih slemenjakov, ki se montirajo na stiki grebena in slemena, dobavo ostalega materiala in vsemi pomožnimi deli in prenosi.</t>
  </si>
  <si>
    <t>Dobava in montaža klasičnega, tračnega, linijskega snegolova v barvi kritine na zahodni strani objekta.</t>
  </si>
  <si>
    <t>Dobava in montaža tipskih točkovnih snegolovov v barvi kritine (enakih obstoječim), montiranih na nove strešne površine. Poraba 3 kos/m2</t>
  </si>
  <si>
    <t xml:space="preserve">Izvedba oblaganja napuščev na vzhodni strani z gradbeno ploščo deb. 20 mm kot npr. Wedi ali enakovredno. Montaža plošč na pocinkano kovinsko konstrukcijo, pritrjevanje s pomožjo samoveznih vijakov s pocinkanimi podloški, obdelava spojev z armiranimi traki in fleksibilnim tankoslojnim lepilom. Kompletna izdelava zapiranja napuščev oz. izvedba venca v kapi strešine na vzhodni strani objekta z dobavo materiala in vsemi pomožnimi deli in prenosi. </t>
  </si>
  <si>
    <t>Izvedba silikatnega temeljnega premaza brez topil na fasadnih površinah. Pri izvedbi premaza je potrebno ustrezno zaščititi površine v bližini - steklo, naravni kamni in kovine. Morebitne ostanke (kapljice) barve takoj sprati s čisto vodo. Pred izvedbo premaza mora biti podlaga suha, brez zmrzali, trdna, stabilna, dimenzijsko stabilna in brez prahu, umazanije, olj, masti, ločilnih sredstev in prostih delcev ter v skladu z veljavnimi nacionalnimi in evropskimi tehničnimi smernicami, standardi in "splošno sprejetimi pravili stroke".</t>
  </si>
  <si>
    <t>Barvanje površin fasadnega podstavka s paropropustno visoko prekrivno silikatno fasadno barvo kot npr. SK 60 Supra ali enakovredno. Barvanje  fasadnih površin, kompletno z dobavo materiala, pripravo površine ter vsemi pomožnimi deli in prenosi. Barva enaka obstoječi (svetlo oker), končno izbiro barve potrdi prestavnik ZVKDS na podlagi dostavljenega vzorca.</t>
  </si>
  <si>
    <t>Barvanje fasadnih površin s paropropustno, visoko prekrivno silikatno fasadno barvo kot npr. SK 60 Supra ali enakovredno. Barvanje  fasadnih površin, kompletno z dobavo materiala, pripravo površine ter vsemi pomožnimi deli in prenosi. Barvo enaka obstoječi (umazano bela), končno izbiro barve potrdi prestavnik ZVKDS na podlagi dostavljenega vzorca.</t>
  </si>
  <si>
    <t>Barvanje okvirjev okoli oken in balkonskih vrat s paropropustno, visoko prekrivno silikatno fasadno barvo kot npr. SK 60 Supra ali enakovredno. Barvanje  fasadnih površin, kompletno z dobavo materiala, pripravo površine ter vsemi pomožnimi deli in prenosi. Barva enaka obstoječi (bela), končno izbiro barve potrdi prestavnik ZVKDS.</t>
  </si>
  <si>
    <t xml:space="preserve">Izdelava visečega, polkrožnega strešnega žleba, premera 150 mm iz bakrene pločevine. Viseči žleb polkrožne oblike iz bakrene pločevine razvite širine 33 cm z vsemi preddeli, nosilnimi kljukami in pritrjevanjem kljuk na leseno podlago ter vsemi pomožnimi deli in prenosi. </t>
  </si>
  <si>
    <t>Izdelava in montaža okrogle odtočne cevi iz žlebov premera 100 mm iz bakrene pločevine. Odtočna cev okrogle oblike iz bakrene pločevine, razvite širine 33 cm z vsemi preddeli, odtočnimi kotlički, nosilnimi objemkami in pritrjevanjem objemk na fasado ter vsemi pomožnimi deli in prenosi.</t>
  </si>
  <si>
    <t>Izdelava kapne obrobe iz bakrene pločevine razvite širine  50+20/m¹ z vsemi preddeli , pritrdilnim materialom in  vsemi pomožnimi deli in prenosi. 
Vzhodna strešina</t>
  </si>
  <si>
    <t>Izdelava obrobe venca in frčade na portalni strani iz bakrene pločevine razvite širine 40+20/m¹ z vsemi preddeli, pritrdilnim materialom in vsemi pomožnimi deli in prenosi.</t>
  </si>
  <si>
    <t>Izdelava čelne obrobe in roba strešine iz bakrene pločevine razvite širine 40 cm z vsemi preddel, pritrdilnim materialom in vsemi pomožnimi deli in prenosi.</t>
  </si>
  <si>
    <t>Izdelava obrobe žlote iz bakrene pločevine razvite širine 50 cm z vsemi preddeli, pritrdilnim materialom in vsemi pomožnimi deli in prenosi.</t>
  </si>
  <si>
    <t xml:space="preserve">Izdelava obrobe zidca ob strehi na portalu iz bakrene pločevine razvite širine 80 cm z vsemi preddeli, pritrdilnim materialom in vsemi pomožnimi deli in prenosi. </t>
  </si>
  <si>
    <t xml:space="preserve">Izdelava zidne obrobe pri enokapnici iz bakrene pločevine razvite širine 80 cm z vsemi predeli, pritrdilnim materialom in vsemi pomožnimi deli in prenosi. </t>
  </si>
  <si>
    <t>Pokrivanje strehe frčade z bakreno pločevino s trakovi razvite površine 66 cm z vsemi preddeli, pritrdilnim materialom ter vsemi pomožnimi deli in prenosi.</t>
  </si>
  <si>
    <t>Izdelava ležečega strešnega žleba na zahodni strešini z bakreno pločevino razvite površine 100 cm z vsemi preddeli, pritrdilnim materialom ter vsemi pomožnimi deli in prenosi.</t>
  </si>
  <si>
    <t>Izdelava strešno stenske obrobe z bakreno pločevino razvite površine 66 cm z vsemi preddeli, pritrdilnim materialom ter vsemi pomožnimi deli in prenosi.</t>
  </si>
  <si>
    <t>Dobava in montaža jeklenih nosilcev HEA 200 (kvaliteta S235) -primarni jekleni nosilci lesenega poda, kompletno z dobavo jekla, montažo, barvanjem jekla, delavniškimi načrti ter vsemi pomožnimi deli in prenosi.</t>
  </si>
  <si>
    <t>Dobava in montaža jeklenih nosilcev HEA 280 (kvaliteta S235) -primarni jekleni nosilci strehe, kompletno z dobavo jekla, montažo, barvanjem jekla, delavniškimi načrti ter vsemi pomožnimi deli in prenosi.</t>
  </si>
  <si>
    <t>Dobava in montaža jeklenih nosilcev (kvaliteta S235) talne konstrukcije, kompletno z dobavo jekla, montažo, barvanjem jekla, delavniškimi načrti ter vsemi pomožnimi deli in prenosi.</t>
  </si>
  <si>
    <t>Izdelava sekundarne konstrukcije lesenega poda med nosilci pri stopnišču iz pohištvenih cevi 40/40/4 mm, kompletno z dobavo jekla, montažo, barvanjem materiala, delavniškimi načrti ter vsemi pomožnimi deli in prenosi.</t>
  </si>
  <si>
    <t>Izdelava konstrukcije lesenega poda stopnice iz pohištvenih cevi 40/40/4 mm, kompletno z dobavo jekla, montažo, barvanjem materiala, delavniškimi načrti ter vsemi pomožnimi deli in prenosi.</t>
  </si>
  <si>
    <t>Izdelava kovinske ograje odprtine pri stopnicah v mansardi, sestavljene iz nosilnega elementa ploščatega železa 25/8 mm, ki je sidran v  tla, v nosilni element se varijo stojke kvadratnega železa 25/25 mm in ploščatega železa  25/8mm, višine 103 cm, na razmaku 10 cm, katere so v zgornji coni povezane z vodilom iz kovanega železa 45/12 mm. Nosilni element se montira v montažno lepilo in se sidra s sidrnimi vijaki. Vse ploščato železo ograje je  kvalitete S235 - zaščiteno proti vremenskim vplivom. Kompletna izdelava in montaža ograje, z dobavo jekla, obveznim peskanjem jekla, temeljnim barvanjem jekla, delavniškimi načrti ter vsemi pomožnimi deli in prenosi. Izdelava ograje po priloženem detajlu .Barva ograje RAL 7016 (antracit) .</t>
  </si>
  <si>
    <t>Dobava in montaža stopniščnega vodila iz kovanega železa 45/12 mm, montiranega na nosilce za vijačenje vodila z zavitimi zaključki 45/12mm, kompletno z dobavo kovanega železa, montažo, barvanjem ter vsemi pomožnimi deli in prenosi.</t>
  </si>
  <si>
    <t>b) nosilec za privijačenje ročaja kot npr. GOMBAČ 16C ali enakovredno</t>
  </si>
  <si>
    <t>c) zaviti zaključek kot npr. Zaključek za ročaj 11/9.45X12 GOMBAČ ali enakovredno</t>
  </si>
  <si>
    <t xml:space="preserve">pv2 Dobava in montaža enokrilnih, lesenih požarnih vrat v lesenem podboju, EI 30, C4  dim. 102/203 cm. Krilo vrat kasetirano, barva vrat bela RAL 9010. Požarna vrata v pritličju.
Oprema: nasadila s samozapiralom v tečajih, evakuacijska kljuka v smeri evakuacije (za odpiranje z eno potezo oz. z eno roko, ključavnica, ki omogoča odpiranje vrat v smeri evakuacije brez ključa) - SIST EN 179, evakuacijska kljuka z dolgim ščitom kromirana. 
Svetla širina prehoda 90 cm. Kljuka na nasprotni strani evakuacije kot npr. ELEGANT 22 MARCHESI ali enakovredno, s ščitom PZ 88, medenina, kromirana. </t>
  </si>
  <si>
    <t>Kompletna izdelava in montaža sanitarnih sten. Sanitarne stene debeline 13 mm iz oplemenitenih materialov z ultrapasom, oplaščene z eluksiranimi alu profili, ki omogočajo samonosilnost predelnih sten. Vrata opremljena z varnostno ključavnico z oznako prosto, zasedeno. Stene dvignjene 10 cm od tal na kovinskih nogicah. Barva  RAL 1013 Perlweiß.</t>
  </si>
  <si>
    <t>Izdelava in montaža notranjih lesenih okenskih polic iz smrekovega lesa, debeline 24 mm, previs 3 cm. Izvedba okenskih polic montiranih na gradbeno lepilo kompletno z barvanjem polic in vsemi pomožnimi deli in prenosi. Barva okenskih polic bela RAL 9010.</t>
  </si>
  <si>
    <t xml:space="preserve">Izdelava in montaža lesenega vodila montiranega pred okni na južni fasadi, na višini 90 cm od tal, iz smrekovega lesa. Izdelava pravokotnega vodila širine 45 mm in višine 45 mm, montiranega na stranske stene okenske odprtine v lesene nosilce, kompletno z lesenimi nosilci, pritrdilnim materialom, barvanjem lesa ter vsemi pomožnimi deli in prednosi. Barva RAL 9010 bela. </t>
  </si>
  <si>
    <t>Ponovna montaža okrasja na zidcu in frčadi na portalu objekta (agave), z vsem pritrdilnim materialom in vsemi pomožnimi deli in prenosi.</t>
  </si>
  <si>
    <t>Priprava podlage za pleskanje zidanih sten s paropropustno izravnalno maso, z dobavo in pripravo mase ter vsemi pomožnimi deli in prenosi - barvanje sten ob stopnišču v mansardo in tangiranih stenah pri zamenjavi oken in vrat.</t>
  </si>
  <si>
    <t>Priprava podlage za pleskanje montažnih mavčnih sten s kitanjem, kompletno z dobavo materiala, kotniki ter vsemi pomožnimi deli in prenosi.</t>
  </si>
  <si>
    <t>Priprava podlage za pleskanje stropnih površin iz mavčnih plošč z dobavo materiala ter vsemi pomožnimi deli in prenosi.</t>
  </si>
  <si>
    <t>Enobarvno barvanje v dveh nanosih vseh sten in stropov s paropropustno silikatno ali silikonsko barvo, kompletno z dobavo materiala, pripravo barve ter vsemi pomožnimi deli in prenosi. 
Barva bela</t>
  </si>
  <si>
    <t>Dobava in polaganje gotovega parketa debeline 15mm na lepilo - zgornji obrabni sloj 4 mm kot npr. CRANS-MONTANA, lakiran hrastov parket ali enakovredno. Polaganje parketa na lepilo, kompletno s pripravo podlage, vsemi potrebnimi elementi in zaključnimi letvami ter dobavo materiala in vsemi pomožnimi deli in prenosi.</t>
  </si>
  <si>
    <t xml:space="preserve">Izvedba dobetoniranja stopnic v mansardo v višini 4-6 cm s predhodno impregnacijo obstoječih betonskih stopnic s polimerno disperzijskim-veznim slojem kot. npr. KEMA KEMACRYL ali enakovredno.
</t>
  </si>
  <si>
    <t xml:space="preserve">Obloga notranjih stopnic z naravnim kamnom - enaki kot na prvih dveh stopnicah (glej sliko). Debelina nastopne ploskve 2 cm, debelina čela 1 cm. Oblaganje stopnic z naravnim kamnom na lepilo z dobavo materiala, protizdrsnim trakom na robu stopnice in vsemi pomožnimi deli in prenosi.
</t>
  </si>
  <si>
    <t>prostori: sanitarije pritličje in mansarda</t>
  </si>
  <si>
    <t>Dobava in polaganje talne nizkostenske obloge višine 10 cm, rezane iz osnovne karamike osnovne barve, na lepilo, kompletno s pripravo lepila, fugiranjem in vsemi pomožnimi deli in prenosi. Keramika: talne keramične ploščice kot npr. DECONCRETE DE MICRO siva 6060 ali enakovredno.</t>
  </si>
  <si>
    <t xml:space="preserve">Izvedba suhih estrihov v mansardi (tesarska dela):                                                                             1. izvedba izravnalnega mineralnega nasutja brez dodatnega veziva v debelini 2 cm s polaganjem robnih izolacijskih trakov. Izvedba izravnalnega nasutja po navodilih proizvajalca                                                    2. polaganje estrih elementov 2 x 10 mm + 10 mm lesna vlakna (kot npr. Vidifloor F135 ali enakovredno - odziv na ogenj A2-s1,d0 negorljivo).
Estrih elementi se polagajo po navodilu proizvajalca estrih elemeta. </t>
  </si>
  <si>
    <t xml:space="preserve">Izvedba dvojne obloge jeklenih nosilcev strešne konstrukcije s požarnimi ploščami na stropno konstrukcijo vključno s fugiranjem stikov.                                                 Obloga: 2x 1.25 požarna plošča                     </t>
  </si>
  <si>
    <t xml:space="preserve">Izvedba dvojne obloge lesenih škarij strešne konstrukcije v požarnem stopnišču s požarnimi ploščami na stropno konstrukcijo vključno s fugiranjem stikov.                                                 Obloga: 2x 1.25 požarna plošča                     </t>
  </si>
  <si>
    <t>Izvedba stropa požarnega stopnišča v mansardi z ognjevarnimi mavčnimi ploščami kot npr. Knauf Fireboard A1 ali enakovreno, deb. 2x1,25 cm na stropni kovinski profil CD 60-06  na leseno strešno konstrukcijo - špirovce in z dvoslojno izolacijo - kameno volno med špirami kot npr. Natur boart VENTI ali enakovredno deb. 18 cm in izolacijski filc iz mineralne steklene volne pod škarjami/špirami kot npr.UNIFIT 035 deb. 6 cm ali enakovredno ter parozaporni sloj kot  npr. Knauf Insulation LDS 100 ali enakovredno. Izdelava stropa kompletno s fugiranjem stikov ter vsemi pomožnimi deli in prenosi. Obloga stropa z ognjevarnimi ploščami se izvede 1 m od roba požarnega sektorja  v drugi požarni sektor. Strop požarne odpornosti 30 minut (R)EI30.</t>
  </si>
  <si>
    <t>Izvedba obloge mansardnega stropa z mavčnimi ploščami kot npr. Knauf Diamant deb. 1,5 cm ali enakovredno, na stropni kovinski profil CD 60-06, na leseno strešno konstrukcijo z dvoslojno izolacijo - kameno volno, špirami kot npr. Natur boart VENTI deb. 18 cm ali enakovredno in izolacijski filc iz mineralne steklene volne pod škarjami/špirami kot npr.UNIFIT 035 deb 6 cm ali enakovredno ter parozaporni sloj kot  npr. Knauf Insulation LDS 100 ali enakovredno. Izvedba mansardnega stropa kompletno s fugiranjem stikov ter vsemi pomožnimi deli in prenosi. Lokacija revizijskih vratic se uskladi s strojnimi inštalacijami.</t>
  </si>
  <si>
    <t xml:space="preserve">Izvedba obloge špalet strešnih oken višine do 50 cm, kompletno s fugiranjem stikov ter vsemi pomožnimi deli in prenosi.      </t>
  </si>
  <si>
    <t xml:space="preserve">Izvedba prestavitve in razširitve  vratne odprtine v mavčni steni, debeline 12 cm, na vhodu v sanitarije za invalide v pritličju. Obstoječa vratna odprtina se zapre v širini 11 cm in se v mavčni steni izvede izrez v širini 30 cm za razširitev vratne odprtine za nova vrata. Izvedba nove vratne odprtine v mavčni steni z vsemi pomožnimi deli in prenosi.          </t>
  </si>
  <si>
    <t>I KLEPARSKA  DELA</t>
  </si>
  <si>
    <t>Brežice, maj  2024</t>
  </si>
  <si>
    <t>Brežice, maj 2024</t>
  </si>
  <si>
    <t xml:space="preserve">VEČNAMENSKI PROSTOR </t>
  </si>
  <si>
    <t xml:space="preserve">4. </t>
  </si>
  <si>
    <t>PISARNE MANSARDA</t>
  </si>
  <si>
    <t>Podnožje: kovina bela
Mizna plošča in obod priključne omarice: bela
Fronte priključne omarice: sage zelena Egger U638 ST9 Vse kot npr. naslonska miza art. 1VI-00-66 in priključna omarica art. 1VI-00-86 iz pisarniškega programa VISTA proizvajalca GONZAGA PRO d.o.o. ali enakovredno</t>
  </si>
  <si>
    <r>
      <rPr>
        <b/>
        <sz val="10"/>
        <color theme="1"/>
        <rFont val="Arial"/>
        <family val="2"/>
        <charset val="238"/>
      </rPr>
      <t>4.1.</t>
    </r>
    <r>
      <rPr>
        <sz val="10"/>
        <color theme="1"/>
        <rFont val="Arial"/>
        <family val="2"/>
        <charset val="238"/>
      </rPr>
      <t>MIZA NASLONSKA 160*80*H75</t>
    </r>
  </si>
  <si>
    <r>
      <rPr>
        <b/>
        <sz val="10"/>
        <color theme="1"/>
        <rFont val="Arial"/>
        <family val="2"/>
        <charset val="238"/>
      </rPr>
      <t>4.2</t>
    </r>
    <r>
      <rPr>
        <sz val="10"/>
        <color theme="1"/>
        <rFont val="Arial"/>
        <family val="2"/>
        <charset val="238"/>
      </rPr>
      <t>.PRIKLJUČNO OMARICA ZA NASLONSKO MIZO 158*55*H62</t>
    </r>
  </si>
  <si>
    <r>
      <rPr>
        <b/>
        <sz val="10"/>
        <color theme="1"/>
        <rFont val="Arial"/>
        <family val="2"/>
        <charset val="238"/>
      </rPr>
      <t>4.3.</t>
    </r>
    <r>
      <rPr>
        <sz val="10"/>
        <color theme="1"/>
        <rFont val="Arial"/>
        <family val="2"/>
        <charset val="238"/>
      </rPr>
      <t>PISARNIŠKI STOL'Stol na zvezdnatem črnem PVC podnožju na kolesih (kolesa za trdo podlago d.50 z zavoro). Sinhro mehanizem s 4 pozicijami. Hrbtišče v črni mreži z nastavljivo ledvično oporo. Sedišče je tapecirano v kvalitetno blago ali umetno usnje po izboru projektanta. Stol ima rokonaslone.
Tapeciranje in mreža: črna'.Stol mora biti izdelan in certificiran skladno s sledečimi normativi:1355-B'. Vse kot stol RIO proizvajalca Mael s.r.l., ali enakovredno.</t>
    </r>
  </si>
  <si>
    <r>
      <rPr>
        <b/>
        <sz val="10"/>
        <color theme="1"/>
        <rFont val="Arial"/>
        <family val="2"/>
        <charset val="238"/>
      </rPr>
      <t>4.4.</t>
    </r>
    <r>
      <rPr>
        <sz val="10"/>
        <color theme="1"/>
        <rFont val="Arial"/>
        <family val="2"/>
        <charset val="238"/>
      </rPr>
      <t>KONFERENČNI STOLStol nakladalni ima školjko narejeno iz polipropilena, ki je oblazinjena s poliuretansko peno (60kg/m3), negorljivo (razred 1 IM, Crib 5), tapeciran v blago kat. C. Stol je na 4 kovinskih nogicah, FI16mm, ki so prašno barvane. 
Podnožje: kovina bela
Školjka: sage zelena C114 (barvno usklajena s frontami priključnih omaric). Vse kot npr. nakladalni stol Babila 2736 SOFT proizvajalca Pedrali s.r.l.; ali enakovredno</t>
    </r>
  </si>
  <si>
    <r>
      <rPr>
        <b/>
        <sz val="10"/>
        <color theme="1"/>
        <rFont val="Arial"/>
        <family val="2"/>
        <charset val="238"/>
      </rPr>
      <t>4.6.</t>
    </r>
    <r>
      <rPr>
        <sz val="10"/>
        <color theme="1"/>
        <rFont val="Arial"/>
        <family val="2"/>
        <charset val="238"/>
      </rPr>
      <t>PREDALNIK Predalniki  izdelan iz 18 mm debelih ivernih plošč (tudi hrbtišče) oplemenitenih z melaminsko folijo in zaključenih z ABS robovi 2 mm na vratih in pokrivnih ploščah, ter 1 mm na korpusu.
Predalniki  opremljen z ALU valjastim ročajem, centralno ključavnico in sistemom proti zvračanju. Predalniki na skritih kolesih s  centralnim zaklepanjem z varnostnim anititilt sistemom (odpiranje mogoče le en predal hkrati). Notranjost predalov  v celoti iz lakirane pločevine (NE metabox. Gornji predal  opremljen s PVC vložkom za pisala.
Barva: bela                                                           Vse kot npr. artikel 1VI-01-09 iz programa INSERT, GONZAGA PRO d.o.o. ali enakovredno. Dim.43*55*H57</t>
    </r>
  </si>
  <si>
    <t>MIZA NASLONSKA Z PRIKLJUČNO OMARICA ZA NASLONSKO MIZO Podnožja miz  izdelana iz kovinskih prašnobarvanih cevi 25x50 mm. Noga mize je trapezne (samostojna miza) oziroma oblike enakokrakega trapeza (konferenčna miza).  Naslonska miza ima zato posebej prirejeno nogo za naslanjanje na priključno omarico. Noge (naslonske in navadne) so med seboj povezane s kovinskim inštalcijskim kanalom, ki omogoča razvod  kablov ter pritrjevanje priključkov za računalnike  in elektro naprave. Noge miz imajo fino nastavitev višine.
Mizne plošče so izdelane iz 25 mm debele iverne plošče oplemenitene z melaminsko folijo, robovi obdelani z ABS trakom 2 mm.. Priključno omarico mize sestavljajo: obod, izdelan iz 36 mm debelih in predalnik s kovinskimi predali, odprtimi in zaprtimi omaricam pa iz 18 mm debelih ivernih plošč (tudi hrbtišče) oplemenitenih z melaminsko folijo in zaključenih z ABS robovi 2 mm. Omare in predalnik so opremljeni s ključavnico, Zaprta omarica, ima urejen prehod do odprte omarice, ki z dvojnim hrbtiščem in odprtino v dnu omogoča pospravilo kablov ter njihov razvod do mize oziroma aparatur v in na omarici.
Mize in priključne omarice imajo vgrajene okrogle pvc rozete za razvod kablov.</t>
  </si>
  <si>
    <t>Izdelava komplet PID: arhitektura in gradbene konstrukcije po zakonu o graditvi objektov in pravilniku o podrobnejši vsebini tehnične dokumentacije; komplet PID v 3 izvodih.</t>
  </si>
  <si>
    <r>
      <rPr>
        <b/>
        <sz val="10"/>
        <color theme="1"/>
        <rFont val="Arial"/>
        <family val="2"/>
        <charset val="238"/>
      </rPr>
      <t>4.7</t>
    </r>
    <r>
      <rPr>
        <sz val="10"/>
        <color theme="1"/>
        <rFont val="Arial"/>
        <family val="2"/>
        <charset val="238"/>
      </rPr>
      <t>. KLBUSKA MIZICA'Podnožja miz so izdelana iz kovinskih prašnobarvanih cevi 25x50 mm. Noge miz imajo fino nastavitev višine.
Mizne plošče so izdelane iz 25 mm debele iverne plošče oplemenitene z melaminsko folijo, robovi obdelani z ABS trakom 2 mm.
Podnožje: kovina bela
Mizna plošča: bela Vse kot npr. klubska miza  iz pisarniškega programa VISTA proizvajalca GONZAGA PRO d.o.o. ali enakovredno</t>
    </r>
  </si>
  <si>
    <r>
      <rPr>
        <b/>
        <sz val="10"/>
        <color theme="1"/>
        <rFont val="Arial"/>
        <family val="2"/>
        <charset val="238"/>
      </rPr>
      <t>1.15</t>
    </r>
    <r>
      <rPr>
        <sz val="10"/>
        <color theme="1"/>
        <rFont val="Arial"/>
        <family val="2"/>
        <charset val="238"/>
      </rPr>
      <t>. Podpultni vgradni hladilnik kot npr. Gorenje RIU609EA1 ali enakovredno
Razred energijske učinkovitosti	E
Prostornina	136 l
Zaslon	LED zaslon
Dimenzije aparata (V x Š x G)	81,8 × 59,5 × 54,5 cm
Dimenzije vgradnje (V x Š x G)	90 × 60 × 55 cm</t>
    </r>
  </si>
  <si>
    <t>Priprava fasadnih površin za barvanje s čiščenje fasadnih površ, z odstranitvijo oluščenih delov barve in zapolnitvijo (kitanjem) morebitnih raspok na fasadi z vsemi pomožnimi deli in prenosi.</t>
  </si>
  <si>
    <t>Obnova obstoječega parketa v večnamenskem prostoru in čajni kuhinji v nadstropju,  ki vključuje brušenje, kitanje in 2x lakiranje ter dobavo materiala in vsa pomožna dela in prenose.</t>
  </si>
  <si>
    <t>gradbene konstrukcije</t>
  </si>
  <si>
    <t>strojne inštalacije</t>
  </si>
  <si>
    <t>elektro inštalacije</t>
  </si>
  <si>
    <t>c) polnila  25/8 mm, višine 103 cm, kom 18  (1,53 kg/m1)</t>
  </si>
  <si>
    <t xml:space="preserve">POPIS DEL </t>
  </si>
  <si>
    <t>Priprava  prostora za izvedbo betonskega ležišča primarnih nosilcev strehe in kovinske konstrukcije poda z izrezom lesnega poda, izkopom  morebitnega nasutja med stropniki,  vključno z razvrščanjem po vrsti odpadka, nalaganjem in odvozom porušenega materiala na deponijo do 10 km. Dimenzija odprtine cca 80/80 cm.</t>
  </si>
  <si>
    <t>Čiščenje prostora mansarde z odvozom neuporabne opreme na deponijo z razvrščanjem po vrsti odpadka.
Obračun po m2 prostora.</t>
  </si>
  <si>
    <t>Izdelava načrta organizacije gradbišča ter organizacija gradbišča v skladu z načrtom.</t>
  </si>
  <si>
    <t>Izvedba utora v kamnitem zidu širine 25-30 cm, globine do 20 cm za izvedbo betonskega ležišča nosilcev strehe in lesenga poda, vključno z razvrščanjem po vrsti odpadka, nalaganjem in odvozom porušenega materiala na deponijo do 10 km.</t>
  </si>
  <si>
    <r>
      <t>Priprava  prostora za izvedbo betonskega ležišča nosilcev</t>
    </r>
    <r>
      <rPr>
        <b/>
        <sz val="10"/>
        <rFont val="Arial"/>
        <family val="2"/>
        <charset val="238"/>
      </rPr>
      <t xml:space="preserve"> </t>
    </r>
    <r>
      <rPr>
        <sz val="10"/>
        <rFont val="Arial"/>
        <family val="2"/>
        <charset val="238"/>
      </rPr>
      <t>lesenega poda mansarde z izrezom lesnega poda, izkopom  morebitnega nasutja med stropniki,  vključno z razvrščanjem po vrsti odpadka, nalaganjem in odvozom porušenega materiala na deponijo do 10 km. Širina odprtine cca 60 cm.</t>
    </r>
  </si>
  <si>
    <t>a) armaturne palice : S 500, ф&gt;12mm</t>
  </si>
  <si>
    <r>
      <t xml:space="preserve">Izdelava sanirnega ometa kot npr. KEMASAN 550 na fasadnem postavku na ulični strani objekta s pripravo ometa. Priprava ometa po navodilih proizvajalca. Izdelava sanirnih ometov z vsemi potrebnimi preddeli, pomožnimi deli in prenosi. </t>
    </r>
    <r>
      <rPr>
        <b/>
        <u/>
        <sz val="10"/>
        <rFont val="Arial"/>
        <family val="2"/>
        <charset val="238"/>
      </rPr>
      <t>Naprava in izvedba sanirnih ometov po navodilih proizvajalca ometa.</t>
    </r>
    <r>
      <rPr>
        <sz val="10"/>
        <rFont val="Arial"/>
        <family val="2"/>
        <charset val="238"/>
      </rPr>
      <t xml:space="preserve"> </t>
    </r>
  </si>
  <si>
    <t xml:space="preserve">Nepredvidena dela (za pomoč inštalaterjem - manjši preboji za vodenje inštalacij in nepredvidene situacije pri izvedbi prebojev in utorov) - 5% zidarskih del. </t>
  </si>
  <si>
    <r>
      <t>Dobava in montaža</t>
    </r>
    <r>
      <rPr>
        <b/>
        <sz val="10"/>
        <rFont val="Arial"/>
        <family val="2"/>
        <charset val="238"/>
      </rPr>
      <t xml:space="preserve"> </t>
    </r>
    <r>
      <rPr>
        <sz val="10"/>
        <rFont val="Arial"/>
        <family val="2"/>
        <charset val="238"/>
      </rPr>
      <t>strešnega, lesenega okna, dim. 66/118 cm kot npr. Velux GGL FK 06 ali enakovredno. Klasično strešno okno, vpeto v sredini, iz lepljencev bora, v barvi lesa, v okenskem krilu dodatni elementi ekspandiranega polistirtena za boljšo izolativnost, dvojno tesnenje, s troslojno zasteklitvijo kot npr. Energy Star ali enakovredno (Uw topotna prehodnost okna 1,1), kaljeno zunanje in srednje steklo, lepljeno notranje, prezračevalna loputa.
Senčila: zunanje mrežasto senčilo na ročni pogon in notranji rolo bele barve.
Dim. 66/118 cm; Kompletna montaža strešnega okna skupaj z zunanjim vgradnim setom, parno zaporo ter z vsemi potrebnimi dodatnimi obrobami, pritrdilnim materialom ter vsemi potrebnimi deli prenosi.</t>
    </r>
  </si>
  <si>
    <r>
      <t>Dobava in montaža</t>
    </r>
    <r>
      <rPr>
        <b/>
        <sz val="10"/>
        <rFont val="Arial"/>
        <family val="2"/>
        <charset val="238"/>
      </rPr>
      <t xml:space="preserve"> </t>
    </r>
    <r>
      <rPr>
        <sz val="10"/>
        <rFont val="Arial"/>
        <family val="2"/>
        <charset val="238"/>
      </rPr>
      <t>strešnega, lesenega okna,  dim. 66/140 cm kot npr. Velux GGL FK 06 ali enakovredno. Klasično strešno okno, vpeto v sredini, iz lepljencev bora, v barvi lesa, v okenskem krilu dodatni elementi ekspandiranega polistirtena za boljšo izolativnost, dvojno tesnenje, s troslojno zasteklitvijo kot npr. Energy Star ali enakovredno (Uw topotna prehodnost okna 1,1), kaljeno zunanje in srednje steklo, lepljeno notranje, prezračevalna loputa.
Senčila: zunanje mrežasto senčilo na ročni pogon in notranji rolo bele barve.
Dim. 66/140 cm Kompletna montaža strešnega okna skupaj z zunanjim vgradnim setom, parno zaporo ter z vsemi potrebnimi dodatnimi obrobami, pritrdilnim materialom ter vsemi potrebnimi deli prenosi.</t>
    </r>
  </si>
  <si>
    <r>
      <t>Dobava in montaža</t>
    </r>
    <r>
      <rPr>
        <b/>
        <sz val="10"/>
        <rFont val="Arial"/>
        <family val="2"/>
        <charset val="238"/>
      </rPr>
      <t xml:space="preserve"> </t>
    </r>
    <r>
      <rPr>
        <sz val="10"/>
        <rFont val="Arial"/>
        <family val="2"/>
        <charset val="238"/>
      </rPr>
      <t>strešnega, lesenega okna, za odvod dima iz požarnega stopnišča dim. 96/140 cm kot npr. Velux GGL-40 ali enakovredno. Strešno okno za odvod dima iz stopnišča s tovarniško vgrajenim električnim mehanizmom za odpiranje okna za 90°, kompletno s krmilnim sistemom kot npr. FXF 210 ali enakovredno, ki se sestoji iz krmilne enote z zasilnim stikalom in tipkama za naravno prezračevanje, dimnega senzorja ter dodatnega stikala za prisilno ročno odpiranje, na krmilni sistem se priklopita obe okni.
Kompletna montaža strešnega okna za odvod dima skupaj z zunanjim vgradnim setom, parno zaporo ter z vsemi potrebnimi dodatnimi obrobami, pritrdilnim materialom ter vsemi potrebnimi deli prenosi. 
Okni vezani na požarno centralo</t>
    </r>
  </si>
  <si>
    <t xml:space="preserve">Pokrivanje strešin z opečnim klasičnim bobrovcem, naravno rdeče barve, poraba 30,4 kosov na m², kompletno z dobavo materiala in vsemi pomožnimi deli in prenosi. </t>
  </si>
  <si>
    <t>c)sidra Ø12 l=650 mm kom 4</t>
  </si>
  <si>
    <r>
      <t xml:space="preserve">Zaradi teže primarne jeklene konstrukcije strehe bo pri montaži potrebna uporaba avtodvigala (najem avtodvigala je zajet v preddelih). V ceni primarne jeklene konstrukcije je potrebno upoštevati vsa dodatna dela, ki bodo potrebna za montažo nosilcev z avtodvigalom. </t>
    </r>
    <r>
      <rPr>
        <b/>
        <u/>
        <sz val="10"/>
        <rFont val="Arial"/>
        <family val="2"/>
        <charset val="238"/>
      </rPr>
      <t>Uporaba odprtega ognja in varjenje znotraj podstrešnih prostorov ni dovoljeno</t>
    </r>
    <r>
      <rPr>
        <b/>
        <sz val="10"/>
        <rFont val="Arial"/>
        <family val="2"/>
        <charset val="238"/>
      </rPr>
      <t>, vsa varjenja je potrebno izvajati izven objekta. Pred izdelavo jeklene podkonstrukcije je potrebno vse mere preveriti na mestu samem in izdelati podrobne delavniške načrte na osnovi meritev. V cenah je potrebno zajeti barvanje kovinske konstrukcije.</t>
    </r>
  </si>
  <si>
    <r>
      <rPr>
        <b/>
        <sz val="10"/>
        <rFont val="Arial"/>
        <family val="2"/>
        <charset val="238"/>
      </rPr>
      <t xml:space="preserve">o2 </t>
    </r>
    <r>
      <rPr>
        <sz val="10"/>
        <rFont val="Arial"/>
        <family val="2"/>
        <charset val="238"/>
      </rPr>
      <t xml:space="preserve">Dobava in montaža klasičnega, dvokrilnega, lesenega okna z nadsvetlobo iz smrekovega lesa, debeline okvirja 78 mm, zastekljeno z VSG lepljenim varnostnim steklom (izložbeno okno v pritličju z odpiranjem proti ulici).
Barva okvirja bela RAL 9010 (Reinweiß).
Okno deljeno po višini, 2/3 dvokrilno okno, 1/3 nadsvetloba. Odpiranje dvokrilnega okna okoli vertikalne osi, nadsvetloba fiksna. 
Okovje standardno kot npr. ROTO NT/NX E5 ali enakovredno, odpiranje dvokrilnega okna na ključ.
</t>
    </r>
    <r>
      <rPr>
        <b/>
        <sz val="10"/>
        <rFont val="Arial"/>
        <family val="2"/>
        <charset val="238"/>
      </rPr>
      <t>Okno dim. 101/164 cm.</t>
    </r>
  </si>
  <si>
    <r>
      <rPr>
        <b/>
        <sz val="10"/>
        <rFont val="Arial"/>
        <family val="2"/>
        <charset val="238"/>
      </rPr>
      <t xml:space="preserve">o3 </t>
    </r>
    <r>
      <rPr>
        <sz val="10"/>
        <rFont val="Arial"/>
        <family val="2"/>
        <charset val="238"/>
      </rPr>
      <t xml:space="preserve">Dobava in montaža klasičnega, dvokrilnega, lesenega okna z nadsvetlobo iz smrekovega lesa, debeline okvirja 78 mm, s troslojno zasteklitvijo, Ug stekla 0,6 W/m²K, UW celotnega okna 0,88 W/m²K. 
Barva okvirja bela RAL 9010 (Reinweiß).
Okno deljeno po višini, 2/3 dvokrilno okno, 1/3 nadsvetloba. Odpiranje dvokrilnega okna okoli obeh osi, nadsvetlobe okoli horizontalne osi. 
Okovje standardno kot npr. ROTO NT/NX E5 ali enakovredno, na dvokrilnem oknu oliva kot npr. ELEGANT 520 ali enakovredno, na nadsvetlobi pololiva kot npr.ELEGANT mala pololiva ali enakovredno. 
Oliva in pololiva v barvi mat srebrni (satiniran krom).
</t>
    </r>
    <r>
      <rPr>
        <b/>
        <sz val="10"/>
        <rFont val="Arial"/>
        <family val="2"/>
        <charset val="238"/>
      </rPr>
      <t>Okno dim. 93/153 cm.</t>
    </r>
    <r>
      <rPr>
        <sz val="10"/>
        <rFont val="Arial"/>
        <family val="2"/>
        <charset val="238"/>
      </rPr>
      <t xml:space="preserve"> Okna v pritličju in nadstropju na vzhodni strani objekta.
</t>
    </r>
  </si>
  <si>
    <r>
      <rPr>
        <b/>
        <sz val="10"/>
        <rFont val="Arial"/>
        <family val="2"/>
        <charset val="238"/>
      </rPr>
      <t>pv3</t>
    </r>
    <r>
      <rPr>
        <sz val="10"/>
        <rFont val="Arial"/>
        <family val="2"/>
        <charset val="238"/>
      </rPr>
      <t xml:space="preserve"> Dobava in montaža dvokrilnih, notranjih, lesenih protipožarnih vrat na elektro magnet s samozapiralom v lesenem podboju, vrata požarne odpornosti 30 min(EI30-C4), dim. 196/208 cm. Krilo zastekljeno s požarnim steklom. Barva vrat bela RAL 9010. Požarna vrata v pritličju.
Oprema: nasadila s samozapiralom v tečajih, elektro magnet, evakuacijska kljuka v smeri evakuacije (za odpiranje z eno potezo oz. z eno roko, ključavnica, ki omogoča odpiranje vrat v smeri evakuacije brez ključa) - SIST EN 179, vrata vezana na požarno centralo.
Svetla širina prehoda 90 cm. Vrata v avli v pritličju. Kljuka na nasprotni strani evakuacije kot npr. ELEGANT 22 MARCHESI ali enakovredno, s ščitom PZ 88, medenina, kromirana. </t>
    </r>
  </si>
  <si>
    <r>
      <rPr>
        <b/>
        <sz val="10"/>
        <rFont val="Arial"/>
        <family val="2"/>
        <charset val="238"/>
      </rPr>
      <t>pv4</t>
    </r>
    <r>
      <rPr>
        <sz val="10"/>
        <rFont val="Arial"/>
        <family val="2"/>
        <charset val="238"/>
      </rPr>
      <t xml:space="preserve"> Dobava in montaža enokrilnih, lesenih požarnih vrat v lesenem podboju, EI 30, C4  dim.118/206 cm. Krilo vrat kasetirano, barva vrat bela RAL 9010. Požarna vrata v nadstropju, večnamenski prostor.
Oprema: nasadila s samozapiralom v tečajih, evakuacijska kljuka v  smeri evakuacije (za odpiranje z eno potezo oz. z eno roko, ključavnica, ki omogoča odpiranje vrat v smeri evakuacije brez ključa) - SIST EN 179, evakuacijska kljuka z dolgim ščitom kromirana. 
Svetla širina prehoda 106 cm. Kljuka na nasprotni strani evakuacije kot npr. ELEGANT 22 MARCHESI ali enakovredno, s ščitom PZ 88, medenina, kromirana. </t>
    </r>
  </si>
  <si>
    <r>
      <rPr>
        <b/>
        <sz val="10"/>
        <rFont val="Arial"/>
        <family val="2"/>
        <charset val="238"/>
      </rPr>
      <t>pv5</t>
    </r>
    <r>
      <rPr>
        <sz val="10"/>
        <rFont val="Arial"/>
        <family val="2"/>
        <charset val="238"/>
      </rPr>
      <t xml:space="preserve"> Dobava in montaža enokrilnih, lesenih požarnih vrat v lesenem podboju, EI 30, C4  dim. 100/189 cm. Krilo vrat kasetirano, barva vrat bela RAL 9010. Požarna vrata v nadstropju, pisarna.
Oprema: nasadila s samozapiralom v tečajih, evakuacijska kljuka v  smeri evakuacije (za odpiranje z eno potezo oz. z eno roko, ključavnica, ki omogoča odpiranje vrat v smeri evakuacije brez ključa) - SIST EN 179, evakuacijska kljuka z dolgim ščitom kromirana. Svetla širina prehoda 90 cm. Kljuka na nasprotni strani evakuacije kot npr. ELEGANT 22 MARCHESI ali enakovredno, s ščitom PZ 88, medenina, kromirana. </t>
    </r>
  </si>
  <si>
    <r>
      <rPr>
        <b/>
        <sz val="10"/>
        <rFont val="Arial"/>
        <family val="2"/>
        <charset val="238"/>
      </rPr>
      <t>pv6</t>
    </r>
    <r>
      <rPr>
        <sz val="10"/>
        <rFont val="Arial"/>
        <family val="2"/>
        <charset val="238"/>
      </rPr>
      <t xml:space="preserve"> Dobava in montaža enokrilnih, lesenih požarnih vrat v lesenem podboju, EI 30, C4  dim. 103/202 cm. Krilo vrat kasetirano, barva vrat bela RAL 9010. Požarna vrata v nadstropju, pisarna.
Oprema: nasadila s samozapiralom v tečajih, evakuacijska kljuka v  smeri evakuacije (za odpiranje z eno potezo oz. z eno roko, ključavnica, ki omogoča odpiranje vrat v smeri evakuacije brez ključa) -SIST EN 179, evakuacijska kljuka z dolgim ščitom kromirana. Svetla širina prehoda 93 cm. Kljuka na nasprotni strani evakuacije kot npr. ELEGANT 22 MARCHESI ali enakovredno, s ščitom PZ 88, medenina, kromirana. </t>
    </r>
  </si>
  <si>
    <r>
      <rPr>
        <b/>
        <sz val="10"/>
        <rFont val="Arial"/>
        <family val="2"/>
        <charset val="238"/>
      </rPr>
      <t xml:space="preserve">nv1 </t>
    </r>
    <r>
      <rPr>
        <sz val="10"/>
        <rFont val="Arial"/>
        <family val="2"/>
        <charset val="238"/>
      </rPr>
      <t xml:space="preserve">Dobava in montaža enokrilnih, lesenih vrat v lesenem podboju, iz smrekovega lesa dim. 75/200 cm. 
Krilo vrat polno, kasetirano, barva vrat bela RAL 9010. Notranja vrata v pritličju na vhodu v sanitarije.
Oprema: nasadila, cilindrična ključavnica, kljuka kot npr. ELEGANT 22 MARCHESI ali enakovredno, s ščitom PZ 88, medenina, kromirana. </t>
    </r>
  </si>
  <si>
    <r>
      <rPr>
        <b/>
        <sz val="10"/>
        <rFont val="Arial"/>
        <family val="2"/>
        <charset val="238"/>
      </rPr>
      <t xml:space="preserve">nv2 </t>
    </r>
    <r>
      <rPr>
        <sz val="10"/>
        <rFont val="Arial"/>
        <family val="2"/>
        <charset val="238"/>
      </rPr>
      <t xml:space="preserve">Dobava in montaža enokrilnih, lesenih vrat v lesenem podboju, iz smrekovega lesa dim. 85/200 cm. Krilo vrat polno, barva vrat bela RAL 9010. Notranja vrata v mansardi na vhodu v pisarno.
Oprema: nasadila, cilindrična ključavnica, kljuka kot npr. ELEGANT 22 MARCHESI ali enakovredno, s ščitom PZ 88, medenina, kromirana. </t>
    </r>
  </si>
  <si>
    <r>
      <rPr>
        <b/>
        <sz val="10"/>
        <rFont val="Arial"/>
        <family val="2"/>
        <charset val="238"/>
      </rPr>
      <t xml:space="preserve">nv3 </t>
    </r>
    <r>
      <rPr>
        <sz val="10"/>
        <rFont val="Arial"/>
        <family val="2"/>
        <charset val="238"/>
      </rPr>
      <t xml:space="preserve">Dobava in montaža enokrilnih, lesenih vrat v lesenem podboju, iz smrekovega lesa dim. 75/200 cm. Krilo vrat polno, barva vrat bela RAL 9010. Notranja vrata v mansardi na vhodu v sanitarije.
Oprema: nasadila, cilindrična ključavnica Kljuka  kot npr. ELEGANT 22 MARCHESI ali enakovredno, s ščitom PZ 88, medenina, kromirana. </t>
    </r>
  </si>
  <si>
    <r>
      <rPr>
        <b/>
        <sz val="10"/>
        <rFont val="Arial"/>
        <family val="2"/>
        <charset val="238"/>
      </rPr>
      <t xml:space="preserve">zv1 </t>
    </r>
    <r>
      <rPr>
        <sz val="10"/>
        <rFont val="Arial"/>
        <family val="2"/>
        <charset val="238"/>
      </rPr>
      <t>Dobava in montaža zgibnih, lesenih, štiridelnih vrat v lesenem podboju, barva bela RAL 9010 dim 1,60/2,0 m. Oprema: vodilo zgibnih vrat, okovje za zgibna vrata, ključavnica za drsna vrata in vdolbljenim ročajem mat krom. 
Zgibna vrata pri čajni kuhinji v mansardi</t>
    </r>
  </si>
  <si>
    <r>
      <t xml:space="preserve">Dobava in montaža enokrilnih drsnih vrat v kaseti za montažno steno. Svetla odprtina vrat 70/200 cm, kaseta velikosti 159,3/206 cm. Vratno krilo polno, iz smerkovega lesa, barva RAL 9010 bela. Ključavnica za drsna vrata in vdolbljenim ročajem, mat krom. 
</t>
    </r>
    <r>
      <rPr>
        <b/>
        <sz val="10"/>
        <rFont val="Arial"/>
        <family val="2"/>
        <charset val="238"/>
      </rPr>
      <t>Drsna vrata v čajni kuhinji v nadstropju.</t>
    </r>
  </si>
  <si>
    <r>
      <t xml:space="preserve">Dobava in montaža trokrilnih, lesenih vhodnih vrat iz smrekovega lesa v lesenem podboju, dim. 2,37/224 cm. Stranska krila fiksna. Krila vrat delno zastekljena. Dvoslojna zasteklitev, zunaj varnostno steklo, znotraj prozorno z izolativnim premazom. Parapetni del vrat kasetiran. Barva vrat bela RAL 9010. 
Oprema: nasadila, cilindrična ključavnica. Kljuka na kot npr. ELEGANT 22 MARCHESI ali enakovredno, s ščitom PZ 88, medenina, kromirana. 
</t>
    </r>
    <r>
      <rPr>
        <b/>
        <sz val="10"/>
        <rFont val="Arial"/>
        <family val="2"/>
        <charset val="238"/>
      </rPr>
      <t>Vhodna vrata na vzhodni strani objekta.</t>
    </r>
  </si>
  <si>
    <r>
      <rPr>
        <b/>
        <sz val="10"/>
        <rFont val="Arial"/>
        <family val="2"/>
        <charset val="238"/>
      </rPr>
      <t xml:space="preserve">o1 </t>
    </r>
    <r>
      <rPr>
        <sz val="10"/>
        <rFont val="Arial"/>
        <family val="2"/>
        <charset val="238"/>
      </rPr>
      <t xml:space="preserve">Dobava in montaža klasičnega, dvokrilnega, lesenega okna z nadsvetlobo iz smrekovega lesa, debeline okvirja 78 mm, s troslojno zasteklitvijo, Ug stekla 0,6 W/m²K, 
UW celotnega okna 0,88 W/m²K. Barva okvirja bela RAL 9010 (Reinweiß).
Okno deljeno po višini, 2/3 dvokrilno okno, 1/3 nadsvetloba. Odpiranje dvokrilnega okna okoli obeh osi, nadsvetlobe okoli horizontalne osi. 
Okovje standardno kot npr. ROTO NT/NX E5, na dvokrilnem oknu oliva kot npr. 
ELEGANT 520, na nadsvetlobi polovila kot npr.ELEGANT mala polovila. 
Oliva in polovila  v barvi mat srebrni (satiniran krom).
</t>
    </r>
    <r>
      <rPr>
        <b/>
        <sz val="10"/>
        <rFont val="Arial"/>
        <family val="2"/>
        <charset val="238"/>
      </rPr>
      <t>Okno dim. 101/164 cm.</t>
    </r>
    <r>
      <rPr>
        <sz val="10"/>
        <rFont val="Arial"/>
        <family val="2"/>
        <charset val="238"/>
      </rPr>
      <t xml:space="preserve"> Okna v pritličju in nadstropju na zahodni in južni strani objekta.</t>
    </r>
  </si>
  <si>
    <r>
      <rPr>
        <b/>
        <sz val="10"/>
        <rFont val="Arial"/>
        <family val="2"/>
        <charset val="238"/>
      </rPr>
      <t xml:space="preserve">o4 </t>
    </r>
    <r>
      <rPr>
        <sz val="10"/>
        <rFont val="Arial"/>
        <family val="2"/>
        <charset val="238"/>
      </rPr>
      <t xml:space="preserve">Dobava in montaža klasičnega, dvokrilnega, lesenega okna z nadsvetlobo iz smrekovega lesa, debeline okvirja 78 mm, s troslojno zasteklitvijo Ug stekla 0,6 W/m²K, UW celotnega okna 0,88 W/m²K. 
Barva okvirja bela RAL 9010 (Reinweiß).
Okno deljeno po višini, 2/3 dvokrilno okno, 1/3 nadsvetloba. Odpiranje dvokrilnega okna okoli obeh osi, nadsvetlobe okoli horizontalne osi. 
Okovje standardno kot npr. ROTO NT/NX E5 ali enakovredno, na dvokrilnem oknu oliva kot npr. ELEGANT 520 ali enakovredno, na nadsvetlobi pololiva kot npr.ELEGANT mala polovila ali enakovredno. 
Oliva in pololiva v barvi mat srebrni (satiniran krom). 
</t>
    </r>
    <r>
      <rPr>
        <b/>
        <sz val="10"/>
        <rFont val="Arial"/>
        <family val="2"/>
        <charset val="238"/>
      </rPr>
      <t xml:space="preserve">Okno dim. 115/165 cm. </t>
    </r>
    <r>
      <rPr>
        <sz val="10"/>
        <rFont val="Arial"/>
        <family val="2"/>
        <charset val="238"/>
      </rPr>
      <t>Okno v mansardi.</t>
    </r>
  </si>
  <si>
    <r>
      <rPr>
        <b/>
        <sz val="10"/>
        <rFont val="Arial"/>
        <family val="2"/>
        <charset val="238"/>
      </rPr>
      <t xml:space="preserve">o5 </t>
    </r>
    <r>
      <rPr>
        <sz val="10"/>
        <rFont val="Arial"/>
        <family val="2"/>
        <charset val="238"/>
      </rPr>
      <t xml:space="preserve">Dobava in montaža klasičnega, dvokrilnega, lesenega okna z nadsvetlobo iz smrekovega lesa, debeline okvirja 78 mm, s troslojno zasteklitvijo Ug stekla 0,6 W/m²K, UW celotnega okna 0,88 W/m²K. 
Barva okvirja bela RAL 9010 (Reinweiß).
Okno deljeno po višini, 2/3 dvokrilno okno, 1/3 nadsvetloba. Odpiranje dvokrilnega okna okoli obeh osi, nadsvetlobe okoli horizontalne osi. 
Okovje standardno kot npr. ROTO NT/NX E5 ali enakovredno, na dvokrilnem oknu oliva kot npr. ELEGANT 520 ali enakovredno, na nadsvetlobi pololiva kot npr.ELEGANT mala pololiva ali enakovredno. 
Oliva in pololiva v barvi mat srebrni (satiniran krom). 
</t>
    </r>
    <r>
      <rPr>
        <b/>
        <sz val="10"/>
        <rFont val="Arial"/>
        <family val="2"/>
        <charset val="238"/>
      </rPr>
      <t>Okno dim. 110/165 cm.</t>
    </r>
    <r>
      <rPr>
        <sz val="10"/>
        <rFont val="Arial"/>
        <family val="2"/>
        <charset val="238"/>
      </rPr>
      <t xml:space="preserve"> Okno v mansardi.</t>
    </r>
  </si>
  <si>
    <r>
      <rPr>
        <b/>
        <sz val="10"/>
        <rFont val="Arial"/>
        <family val="2"/>
        <charset val="238"/>
      </rPr>
      <t xml:space="preserve">bv1 </t>
    </r>
    <r>
      <rPr>
        <sz val="10"/>
        <rFont val="Arial"/>
        <family val="2"/>
        <charset val="238"/>
      </rPr>
      <t xml:space="preserve">Dobava in montaža dvokrilnih, lesenih balkonskih vrat iz smrekovega lesa, debeline okvirja 78 mm, s troslojno zasteklitvijo Ug stekla 0,6 W/m²K. V spodnjem delu vrat, v višini parapeta sosednjih oken, kasetirano leseno polnilo.
Barva vrat bela RAL 9010 (Reinweiß).
Okovje standardno kot npr. ROTO NT/NX E5 ali enakovredno, kljuka za vrata kot npr. OTTONE ali enakovredno v barvi mat srebrni (satiniran krom).
</t>
    </r>
    <r>
      <rPr>
        <b/>
        <sz val="10"/>
        <rFont val="Arial"/>
        <family val="2"/>
        <charset val="238"/>
      </rPr>
      <t>Balkonska vrata dim. 114/234 cm.</t>
    </r>
    <r>
      <rPr>
        <sz val="10"/>
        <rFont val="Arial"/>
        <family val="2"/>
        <charset val="238"/>
      </rPr>
      <t xml:space="preserve"> Balkonska vrata v nadstropju.</t>
    </r>
  </si>
  <si>
    <r>
      <rPr>
        <b/>
        <sz val="10"/>
        <rFont val="Arial"/>
        <family val="2"/>
        <charset val="238"/>
      </rPr>
      <t xml:space="preserve">pv1 </t>
    </r>
    <r>
      <rPr>
        <sz val="10"/>
        <rFont val="Arial"/>
        <family val="2"/>
        <charset val="238"/>
      </rPr>
      <t>Dobava in montaža enokrilnih, lesenih požarnih vrat v lesenem podboju, EI 30, C4  dim. 108/195 cm. Krilo vrat kasetirano, barva vrat bela RAL 9010. Požarna vrata v pritličju.
Oprema: nasadila s samozapiralom v tečajih, evakuacijska kljuka v  smeri evakuacije (za odpiranje z eno potezo oz. z eno roko, ključavnica, ki omogoča odpiranje vrat v smeri evakuacije brez ključa) -SIST EN 179, evakuacijska kljuka z dolgim ščitom, kromirana. 
Svetla širina prehoda 94 cm. Kljuka na nasprotni strani evakuacije kot npr. ELEGANT 22 MARCHESI ali enakovredno, s ščitom PZ 88, medenina, kromirana.</t>
    </r>
  </si>
  <si>
    <r>
      <t xml:space="preserve">Montaža ključavnice in evakuacijske kljuke v smeri evakuacije v </t>
    </r>
    <r>
      <rPr>
        <b/>
        <sz val="10"/>
        <rFont val="Arial"/>
        <family val="2"/>
        <charset val="238"/>
      </rPr>
      <t>obstoječa vhodna vrata</t>
    </r>
    <r>
      <rPr>
        <sz val="10"/>
        <rFont val="Arial"/>
        <family val="2"/>
        <charset val="238"/>
      </rPr>
      <t xml:space="preserve"> na ulični strani objekta (za odpiranje z eno potezo oz. z eno roko, ključavnica, ki omogoča odpiranje vrat v smeri evakuacije brez ključa) - SIST EN 179, evakuacijska kljuka z dolgim ščitom kromirana, z vsemi pomožnimi deli.</t>
    </r>
  </si>
  <si>
    <r>
      <rPr>
        <b/>
        <sz val="10"/>
        <rFont val="Arial"/>
        <family val="2"/>
        <charset val="238"/>
      </rPr>
      <t>pv7</t>
    </r>
    <r>
      <rPr>
        <sz val="10"/>
        <rFont val="Arial"/>
        <family val="2"/>
        <charset val="238"/>
      </rPr>
      <t xml:space="preserve"> Dobava in montaža enokrilnih, lesenih požarnih vrat v lesenem podboju, EI 30, C4  dim. 100/210 cm. Krilo vrat kasetirano, barva vrat bela RAL 9010. Požarna vrata na vhodu v mansardo.
Oprema: nasadila s samozapiralom v tečajih, evakuacijska kljuka v  smeri evakuacije (za odpiranje z eno potezo oz. z eno roko, ključavnica, ki omogoča odpiranje vrat v smeri evakuacije brez ključa) -SIST EN 179, evakuacijska kljuka z dolgim ščitom kromirana. Svetla širina prehoda 90 cm. Kljuka na nasprotni strani evakuacije kot npr. ELEGANT 22 MARCHESI ali enakovredno, s ščitom PZ 88, medenina, kromirana.</t>
    </r>
  </si>
  <si>
    <r>
      <t xml:space="preserve">Dobava in polaganje talne keramike dim. 60x60 cm, deb. do 10 mm na lepilo s fugiranjem, kompletno s pripravo lepila in vsemi pomožnimi deli in prenosi.
</t>
    </r>
    <r>
      <rPr>
        <u/>
        <sz val="10"/>
        <rFont val="Arial"/>
        <family val="2"/>
        <charset val="238"/>
      </rPr>
      <t>Keramika</t>
    </r>
    <r>
      <rPr>
        <sz val="10"/>
        <rFont val="Arial"/>
        <family val="2"/>
        <charset val="238"/>
      </rPr>
      <t xml:space="preserve">: talne keramične ploščice kot npr. DECONCRETE DE MICRO, siva 6060 ali enakovredno. Barva fug siva. </t>
    </r>
  </si>
  <si>
    <r>
      <t xml:space="preserve">Dobava in polaganja stenske keramike dim. 60x60 cm v prostorih sanitarij s pripravo lepila, fugiranjem in vsemi pomožnimi deli in prenosi.                                                            </t>
    </r>
    <r>
      <rPr>
        <u/>
        <sz val="10"/>
        <rFont val="Arial"/>
        <family val="2"/>
        <charset val="238"/>
      </rPr>
      <t>Keramika:</t>
    </r>
    <r>
      <rPr>
        <sz val="10"/>
        <rFont val="Arial"/>
        <family val="2"/>
        <charset val="238"/>
      </rPr>
      <t xml:space="preserve"> stenske keramične ploščice 60x60 cm kot npr. DECONCRETE DE MICRO bela 6060 ali enakovredno</t>
    </r>
  </si>
  <si>
    <r>
      <rPr>
        <b/>
        <sz val="10"/>
        <rFont val="Arial"/>
        <family val="2"/>
        <charset val="238"/>
      </rPr>
      <t xml:space="preserve">ps </t>
    </r>
    <r>
      <rPr>
        <sz val="10"/>
        <rFont val="Arial"/>
        <family val="2"/>
        <charset val="238"/>
      </rPr>
      <t>Izdelava montažne požarne mavčne stene, požarne odpornosti 60 min. na kovinski podkonstrukciji, vključno s fugiranjem stikov. Debelina stene 15 cm, višina do 4,6 m, zvočne zaščite 59 dB.                                        *Podkonstrukcija iz pocinkanih kovinskih profilov po DIN 18182-1 z uporabo tesnilnega traku Profili  UW 75, stebri  CW75, zvočna ločitev s tesnilnim trakom, na razmaku 625 mm, na stikih profilov se izvede oplaščenje s kosi stenskih C profilov (1 m), dvojna obloga iz mavčnih plošč debeline 1.25cm (kot npr. Fireboard A1 ali enakovredno) stiki zamaknjeni  &gt;40 cm                                                            * vmesna izolacija iz mineralne volne debeline 150mm (kot npr. NATURBOARD FIT-G l0.038 W/mK, odziv na ogenj A1 ali enakovredno) s parno zaporo URSA SECO PRO 100.                                         Fugiranje: Fugirna masa in ojačitveni bandažni trak. 
Mavčne stene proti požarnem stopnišču</t>
    </r>
  </si>
  <si>
    <r>
      <rPr>
        <b/>
        <sz val="10"/>
        <rFont val="Arial"/>
        <family val="2"/>
        <charset val="238"/>
      </rPr>
      <t>ns</t>
    </r>
    <r>
      <rPr>
        <sz val="10"/>
        <rFont val="Arial"/>
        <family val="2"/>
        <charset val="238"/>
      </rPr>
      <t xml:space="preserve"> Izdelava montažne mavčne stene na kovinski podkonstrukciji, vključno s fugiranjem stikov. Debelina stene 12,5 cm, višina do 3m.                                        *Podkonstrukcija iz pocinkanih kovinskih profilov po DIN 18182-1 z uporabo tesnilnega traku Profili UW 100 -06, stebri CW 100-06 na razmaku 625 mm, na stikih profilov se izvede oplaščenje s kosi stenskih C profilov (1 m)                                          *enojna obloga navadnih plošč debeline 12,5 mm                                                      * vmesna izolacija iz mineralne volne debeline 100 mm (kot npr.KNAUFINSULATION AKUSTIK BOARD ali enakovredno). Fugiranje: Fugirna masa in ojačitveni bandažni trak.               </t>
    </r>
  </si>
  <si>
    <r>
      <rPr>
        <b/>
        <sz val="10"/>
        <rFont val="Arial"/>
        <family val="2"/>
        <charset val="238"/>
      </rPr>
      <t xml:space="preserve">vs </t>
    </r>
    <r>
      <rPr>
        <sz val="10"/>
        <rFont val="Arial"/>
        <family val="2"/>
        <charset val="238"/>
      </rPr>
      <t xml:space="preserve">Izdelava montažne mavčne stene na kovinski podkonstrukciji, vključno s fugiranjem stikov. Debelina stene 15 cm, višina do 3,00 m. Stene  čajne kuhinje                                                         *Dvojna podkonstrukcija iz pocinkanih kovinskih profilov po DIN 18182-1 z uporabo tesnilnega traku Profili UW 100 -06, stebri CW 100-06 na razmaku 625 mm, na stikih profilov se izvede oplaščenje s kosi stenskih C profilov ( 1 m)                                                                *dvojna obloga 1 x navadne plošče debeline 12,5 mm, s strani čajne kuhinje vodoodporne plošče                                                                          * vmesna izolacija iz mineralne volne debeline 100 mm (kot npr.KNAUFINSULATION AKUSTIK BOARD ali enakovredno). Fugiranje: Fugirna masa in ojačitveni bandažni trak.                </t>
    </r>
  </si>
  <si>
    <r>
      <rPr>
        <b/>
        <sz val="10"/>
        <rFont val="Arial"/>
        <family val="2"/>
        <charset val="238"/>
      </rPr>
      <t>po</t>
    </r>
    <r>
      <rPr>
        <sz val="10"/>
        <rFont val="Arial"/>
        <family val="2"/>
        <charset val="238"/>
      </rPr>
      <t xml:space="preserve"> Izdelava enojne prostostoječe obloge višine do 2,70 m s kovinsko podkonstrukcijo iz stenskih profilov CW100 montiranih na razmaku max 0,65 m, izolacijski sloj iz mineralne volne debeline 15 cm kot npr. AKUSTIK BOARD ali enakovredno, s toplotno prevodnostjo l=0,037 W/mK, parno zaporo in oblogo iz mavčnih plošč deb 1.25 cm. Fugiranje: Fugirna masa in ojačitveni bandažni trak. </t>
    </r>
  </si>
  <si>
    <r>
      <rPr>
        <b/>
        <sz val="10"/>
        <rFont val="Arial"/>
        <family val="2"/>
        <charset val="238"/>
      </rPr>
      <t>vp</t>
    </r>
    <r>
      <rPr>
        <sz val="10"/>
        <rFont val="Arial"/>
        <family val="2"/>
        <charset val="238"/>
      </rPr>
      <t xml:space="preserve"> Izdelava dvojne prostostoječe obloge višine s kovinsko podkonstrukcijo iz stenskih profilov CW100 montiranih na razmaku max 0,65 m, izolacijski sloj iz mineralne volne debeline 15 cm kot npr. AKUSTIK BOARD ali enakovredno s toplotno prevodnostjo l=0,037 W/mK, parno zaporo in oblogo iz 1x navadna mavčna plošča deb 1.25cm in 1x vodoodporna mavčna plošča. Fugiranje: Fugirna masa in ojačitveni bandažni trak. </t>
    </r>
  </si>
  <si>
    <r>
      <rPr>
        <b/>
        <sz val="10"/>
        <rFont val="Arial"/>
        <family val="2"/>
        <charset val="238"/>
      </rPr>
      <t xml:space="preserve">1.3. </t>
    </r>
    <r>
      <rPr>
        <sz val="10"/>
        <rFont val="Arial"/>
        <family val="2"/>
        <charset val="238"/>
      </rPr>
      <t>Vrata za in ščitnik za tla podpultni hladilnik, barva bela. Vrata za podpultni hladilnik  kot npr. IKEA METOD Enkoping. Ročka črna 143 mm  kot npr IKEA Baggnas. Čajna kuhinja nadstropje in mansarda.</t>
    </r>
  </si>
  <si>
    <r>
      <rPr>
        <b/>
        <sz val="10"/>
        <rFont val="Arial"/>
        <family val="2"/>
        <charset val="238"/>
      </rPr>
      <t>1.6.</t>
    </r>
    <r>
      <rPr>
        <sz val="10"/>
        <rFont val="Arial"/>
        <family val="2"/>
        <charset val="238"/>
      </rPr>
      <t xml:space="preserve"> Delovna plošča, črna imitacija kamna / laminat deb 2,8 cm z zaključno kotna letev barve nejrjavečega jekla. </t>
    </r>
  </si>
  <si>
    <r>
      <rPr>
        <b/>
        <sz val="10"/>
        <rFont val="Arial"/>
        <family val="2"/>
        <charset val="238"/>
      </rPr>
      <t>1.7.</t>
    </r>
    <r>
      <rPr>
        <sz val="10"/>
        <rFont val="Arial"/>
        <family val="2"/>
        <charset val="238"/>
      </rPr>
      <t xml:space="preserve"> Podnožje omaric belo višine 8 cm kot npr. IKEA METOD Forbattra ali enakovredno</t>
    </r>
  </si>
  <si>
    <r>
      <rPr>
        <b/>
        <sz val="10"/>
        <rFont val="Arial"/>
        <family val="2"/>
        <charset val="238"/>
      </rPr>
      <t>1.16</t>
    </r>
    <r>
      <rPr>
        <sz val="10"/>
        <rFont val="Arial"/>
        <family val="2"/>
        <charset val="238"/>
      </rPr>
      <t>. Delovna plošča, črna imitacija kamna / laminat deb 2,8 cm širine 50 cm, dolžine 150 cm, zarobljena, montirana na stenske nosilce  (kom 3) na višino 70 cm od tal. Čajna kuhinja nadstropje.</t>
    </r>
  </si>
  <si>
    <r>
      <rPr>
        <b/>
        <sz val="10"/>
        <rFont val="Arial"/>
        <family val="2"/>
        <charset val="238"/>
      </rPr>
      <t xml:space="preserve">1.17. </t>
    </r>
    <r>
      <rPr>
        <sz val="10"/>
        <rFont val="Arial"/>
        <family val="2"/>
        <charset val="238"/>
      </rPr>
      <t>Stol za čajno kuhinjo v nadstropju kot npr. stol ÖSTANÖ črna Remmarn/temno siva ali enakovredno.</t>
    </r>
  </si>
  <si>
    <r>
      <rPr>
        <b/>
        <sz val="10"/>
        <rFont val="Arial"/>
        <family val="2"/>
        <charset val="238"/>
      </rPr>
      <t xml:space="preserve">1.18. </t>
    </r>
    <r>
      <rPr>
        <sz val="10"/>
        <rFont val="Arial"/>
        <family val="2"/>
        <charset val="238"/>
      </rPr>
      <t xml:space="preserve">Stenska plošča po meri, črna imitacija minerala/laminat, deb. 1,3 cm kot npr IKEA SIBBARP ali enakovredno </t>
    </r>
  </si>
  <si>
    <r>
      <rPr>
        <b/>
        <sz val="10"/>
        <rFont val="Arial"/>
        <family val="2"/>
        <charset val="238"/>
      </rPr>
      <t>1.19</t>
    </r>
    <r>
      <rPr>
        <sz val="10"/>
        <rFont val="Arial"/>
        <family val="2"/>
        <charset val="238"/>
      </rPr>
      <t>.Jedilna miza.Podnožja miz so izdelana iz kovinskih prašnobarvanih cevi 60x30 mm preseka 2 mm. Noge miz imajo fino nastavitev višine. Noge so med seboj povezane s kovinskim inštalcijskim kanalom, ki omogoča razvod kablov in pa pritrjevanje elekro in prodatkovnih priključkov računalnikov  in elektro naprav. 
Sistemsko podnožje  omogoča sestavo dvojnih miz na skupnem podnožju. Tak način sestave zminimalizira število nog pod mizo.
Mizne plošče so izdelane iz 25 mm debele iverne plošče oplemenitene z melaminsko folijo, robovi obdelani z ABS trakom 2 mm. Na podnožje so privijačene preko distančnikov (izgled lebdeče mize) in podprte z instalacijskim kanalom.
Podnožje: kovina bela
Mizna plošča: bela                                              Vse kot npr.pisalna miza SMART 1SM-00-10 iz programa pisarniškega pohištva proizvajalca Gonzaga-pro d.o.o.; ali enakovredno. Dimm.160/80/75 cm</t>
    </r>
  </si>
  <si>
    <r>
      <rPr>
        <b/>
        <sz val="10"/>
        <color theme="1"/>
        <rFont val="Arial"/>
        <family val="2"/>
        <charset val="238"/>
      </rPr>
      <t>4.5.</t>
    </r>
    <r>
      <rPr>
        <sz val="10"/>
        <color theme="1"/>
        <rFont val="Arial"/>
        <family val="2"/>
        <charset val="238"/>
      </rPr>
      <t>MIZA PISALNA ELEKTRIČNA DVIŽNO NASTAVLJIVA Podnožja miz so izdelana iz kovinskih kvadratnih prašnobarvanih cevi. Območje višinske nastavljivost 65-130cm (skupaj z mizno ploščo). Nosilnost 120kg, hitrost 40mm/s, glasnosts &lt;45 dB, vhodna napetost 110-230V, senzor za varnostno ustavitev.
Mizne plošče so izdelane iz 25 mm debele iverne plošče oplemenitene z melaminsko folijo, robovi obdelani z ABS trakom 2 mm.
Podnožje: belo
Mizna plošča: belaMizna podnožja so certificirana skladno s sledečimi normativi:
EN 1730  Mize, stabilnost, trdnost in trajnost
EN 527-1  Delovne mize in pisalne mize -  Mere
EN 527-2  Delovne mize - Zahteve za varnost, trdnost in trajnostVse kot npr. električna dvižno nastavljiva miza UP proizvajalca GONZAGA PRO d.o.o. ali enakovredno. Dim. 140*80*H75</t>
    </r>
  </si>
  <si>
    <r>
      <rPr>
        <b/>
        <sz val="10"/>
        <color theme="1"/>
        <rFont val="Arial"/>
        <family val="2"/>
        <charset val="238"/>
      </rPr>
      <t>4.8.</t>
    </r>
    <r>
      <rPr>
        <sz val="10"/>
        <color theme="1"/>
        <rFont val="Arial"/>
        <family val="2"/>
        <charset val="238"/>
      </rPr>
      <t>MIZNI ZASLON - Mizni zasloni so izdelani iz 25 mm debele iverne plošče oplemenitene z melaminsko folijo, robovi obdelani z ABS trakom 2 mm. Zasloni se na mizno ploščo pritrjujejo prek L kovinskih kotnikov.
Kotniki: kovina bela
Zaslon: sage zelena Egger U638 ST9 .Vse kot npr. mizni zaslon 1SM-00-32 iz pisarniškega programa VISTA proizvajalca GONZAGA PRO d.o.o. ali enakovredno. Dim. 160*H35</t>
    </r>
  </si>
  <si>
    <r>
      <rPr>
        <b/>
        <sz val="10"/>
        <rFont val="Arial"/>
        <family val="2"/>
        <charset val="238"/>
      </rPr>
      <t>1.4.</t>
    </r>
    <r>
      <rPr>
        <sz val="10"/>
        <rFont val="Arial"/>
        <family val="2"/>
        <charset val="238"/>
      </rPr>
      <t xml:space="preserve"> Spodnji element s policami širine 30 cm, barva bela.Kuhinski element kot npr. IKEA METOD z vrtati Enkoping. Ročka črna 143 mm  kot npr IKEA Baggnas. Noge elementa višine 8 cm. Čajna kuhinja nadstropje.</t>
    </r>
  </si>
  <si>
    <r>
      <rPr>
        <b/>
        <sz val="10"/>
        <rFont val="Arial"/>
        <family val="2"/>
        <charset val="238"/>
      </rPr>
      <t xml:space="preserve">1.5. </t>
    </r>
    <r>
      <rPr>
        <sz val="10"/>
        <rFont val="Arial"/>
        <family val="2"/>
        <charset val="238"/>
      </rPr>
      <t>Prekrivna letev med spodnjo omarico in steno, izrezana iz zaključne plošče.</t>
    </r>
  </si>
  <si>
    <r>
      <rPr>
        <b/>
        <sz val="10"/>
        <rFont val="Arial"/>
        <family val="2"/>
        <charset val="238"/>
      </rPr>
      <t>1.11.</t>
    </r>
    <r>
      <rPr>
        <sz val="10"/>
        <rFont val="Arial"/>
        <family val="2"/>
        <charset val="238"/>
      </rPr>
      <t xml:space="preserve"> Viseči element 60/40 cm, barva bela.Viseči elementi element kot npr. IKEA METOD Enkoping. Ročka črna 143 mm  kot npr IKEA Baggnas. Obešlna letev. Čajna kuhinja nadstropje in mansarda.</t>
    </r>
  </si>
  <si>
    <r>
      <rPr>
        <b/>
        <sz val="10"/>
        <rFont val="Arial"/>
        <family val="2"/>
        <charset val="238"/>
      </rPr>
      <t>1.10.</t>
    </r>
    <r>
      <rPr>
        <sz val="10"/>
        <rFont val="Arial"/>
        <family val="2"/>
        <charset val="238"/>
      </rPr>
      <t xml:space="preserve"> Sistem za ločevanje odpadkov z izvlekom z zračnikom montiran pod pomivalno korito, volumna 20l kot. npr. IKEA HÅLLBAR.</t>
    </r>
  </si>
  <si>
    <r>
      <rPr>
        <b/>
        <sz val="10"/>
        <rFont val="Arial"/>
        <family val="2"/>
        <charset val="238"/>
      </rPr>
      <t>1.9.</t>
    </r>
    <r>
      <rPr>
        <sz val="10"/>
        <rFont val="Arial"/>
        <family val="2"/>
        <charset val="238"/>
      </rPr>
      <t xml:space="preserve"> Kunijska mešalna armatura narva nerjavečega jekla kot npr. IKEA Almaren ali enakovredno.</t>
    </r>
  </si>
  <si>
    <r>
      <rPr>
        <b/>
        <sz val="10"/>
        <rFont val="Arial"/>
        <family val="2"/>
        <charset val="238"/>
      </rPr>
      <t>1.8.</t>
    </r>
    <r>
      <rPr>
        <sz val="10"/>
        <rFont val="Arial"/>
        <family val="2"/>
        <charset val="238"/>
      </rPr>
      <t xml:space="preserve"> Vsadno korito  z odcejalnikom dim. 69/47 cm, nerjaveče jeklo s s sifonom in priključkom na oddtok. Vsadno korito z odcejalnikom kot npr. IKEA VATTUDALEN.</t>
    </r>
  </si>
  <si>
    <t>Dobava im montaža pohištva v čajnih kuhinjah, kompletno z vsemi pomožnimi deli in predenosi.</t>
  </si>
  <si>
    <r>
      <rPr>
        <b/>
        <sz val="10"/>
        <rFont val="Arial"/>
        <family val="2"/>
        <charset val="238"/>
      </rPr>
      <t>1.2.</t>
    </r>
    <r>
      <rPr>
        <sz val="10"/>
        <rFont val="Arial"/>
        <family val="2"/>
        <charset val="238"/>
      </rPr>
      <t xml:space="preserve"> Spodnji element, predalnik širine 40 cm, barva bela, tri predala. Kuhinski element kot npr. IKEA METOD ličnice predalov Enkoping. Ročke črne 143 mm kot npr IKEA Baggnas. Noge elementa višine 8 cm. Čajna kuhinja nadstropje in mansarda.</t>
    </r>
  </si>
  <si>
    <r>
      <rPr>
        <b/>
        <sz val="10"/>
        <rFont val="Arial"/>
        <family val="2"/>
        <charset val="238"/>
      </rPr>
      <t xml:space="preserve">1.1. </t>
    </r>
    <r>
      <rPr>
        <sz val="10"/>
        <rFont val="Arial"/>
        <family val="2"/>
        <charset val="238"/>
      </rPr>
      <t xml:space="preserve">Spodnji element, omarica za korito širine 60 cm, barva bela. Kuhinski element kot npr. IKEA METOD z vrati Enkoping. Ročka črna 143 mm kot npr. IKEA Baggnas. Noge elementa višine 8 cm. Čajna kuhinja nadstropje in mansarda. </t>
    </r>
  </si>
  <si>
    <r>
      <rPr>
        <b/>
        <sz val="10"/>
        <rFont val="Arial"/>
        <family val="2"/>
        <charset val="238"/>
      </rPr>
      <t>1.14.</t>
    </r>
    <r>
      <rPr>
        <sz val="10"/>
        <rFont val="Arial"/>
        <family val="2"/>
        <charset val="238"/>
      </rPr>
      <t xml:space="preserve"> Inukcijska kuhalna plošča dim. 44 × 270 × 490 mmkot npr. Electrolux LIT30231C indukcijska kuhalna plošča ali enakovredno.</t>
    </r>
  </si>
  <si>
    <r>
      <rPr>
        <b/>
        <sz val="10"/>
        <rFont val="Arial"/>
        <family val="2"/>
        <charset val="238"/>
      </rPr>
      <t>1.13.</t>
    </r>
    <r>
      <rPr>
        <sz val="10"/>
        <rFont val="Arial"/>
        <family val="2"/>
        <charset val="238"/>
      </rPr>
      <t xml:space="preserve"> Stenska polica dolžine 80 cm, barva bela.Stenska polica kot npr. IKEA METOD Botkyrka. Čajna kuhinja nadstropje.</t>
    </r>
  </si>
  <si>
    <r>
      <rPr>
        <b/>
        <sz val="10"/>
        <rFont val="Arial"/>
        <family val="2"/>
        <charset val="238"/>
      </rPr>
      <t>1.12.</t>
    </r>
    <r>
      <rPr>
        <sz val="10"/>
        <rFont val="Arial"/>
        <family val="2"/>
        <charset val="238"/>
      </rPr>
      <t xml:space="preserve"> Viseči element 40/40 cm, barva bela.Viseči elementi element kot npr. IKEA METOD Enkoping. Ročka črna 143 mm  kot npr IKEA Baggnas. Obešlna letev. Čajna kuhinja  mansarda.</t>
    </r>
  </si>
  <si>
    <r>
      <rPr>
        <b/>
        <sz val="10"/>
        <rFont val="Arial"/>
        <family val="2"/>
        <charset val="238"/>
      </rPr>
      <t xml:space="preserve">2.1. </t>
    </r>
    <r>
      <rPr>
        <sz val="10"/>
        <rFont val="Arial"/>
        <family val="2"/>
        <charset val="238"/>
      </rPr>
      <t>Dobava in montaža sklopnega držala dolžine 71 cm kot. npr sklopno držalo art. 4232 lekarna Soča ali enakovredno</t>
    </r>
  </si>
  <si>
    <r>
      <rPr>
        <b/>
        <sz val="10"/>
        <rFont val="Arial"/>
        <family val="2"/>
        <charset val="238"/>
      </rPr>
      <t xml:space="preserve">2.2. </t>
    </r>
    <r>
      <rPr>
        <sz val="10"/>
        <rFont val="Arial"/>
        <family val="2"/>
        <charset val="238"/>
      </rPr>
      <t>Dobava in montaža kovinske omara za čistila,  h 1800 × g 400 × d 800 mm, dvokrilna, police 3+1 kot npr. KIT Žižki art. G.O. 180.40.80 [Č]</t>
    </r>
  </si>
  <si>
    <r>
      <rPr>
        <b/>
        <sz val="10"/>
        <color theme="1"/>
        <rFont val="Arial"/>
        <family val="2"/>
        <charset val="238"/>
      </rPr>
      <t xml:space="preserve">3.1. </t>
    </r>
    <r>
      <rPr>
        <sz val="10"/>
        <color theme="1"/>
        <rFont val="Arial"/>
        <family val="2"/>
        <charset val="238"/>
      </rPr>
      <t>Dobava in montaža sklopljive mize na kolesih. Podnožja mize izdelana iz kovinskih prašnobarvanih pravokotnih cevi. Podnožje miz  na kolesih z zavoro in sklopljivo.
Mizne plošče izdelane iz 25 mm debele iverne plošče oplemenitene z melaminsko folijo, robovi obdelani z ABS trakom 2 mm.
Podnožje: kovina bela
Mizna plošča: bela. Vse kot miza SUZO FIX dobavitelja Diemmebi s.r.l., ali enakovredno.</t>
    </r>
  </si>
  <si>
    <t>SKUPNA REKAPITULACIJA</t>
  </si>
  <si>
    <t>ELEKTROINŠTALACIJE</t>
  </si>
  <si>
    <t>REKAPITULACIJA</t>
  </si>
  <si>
    <t>A</t>
  </si>
  <si>
    <t>INSTALACIJA ZA RAZSVETLJAVO</t>
  </si>
  <si>
    <t>B</t>
  </si>
  <si>
    <t>INSTALACIJA ZA MOČ</t>
  </si>
  <si>
    <t>C</t>
  </si>
  <si>
    <t>KOMUNIKACIJSKO OŽIČENJE</t>
  </si>
  <si>
    <t>D</t>
  </si>
  <si>
    <t>OZEMLJITVE</t>
  </si>
  <si>
    <t>E</t>
  </si>
  <si>
    <t>POŽARNO JAVLJANJE</t>
  </si>
  <si>
    <t>F</t>
  </si>
  <si>
    <t>ODVOD DIMA IN TOPLOTE</t>
  </si>
  <si>
    <t xml:space="preserve">SKUPAJ </t>
  </si>
  <si>
    <t>22% DDV</t>
  </si>
  <si>
    <t>SKUPAJ Z DDV</t>
  </si>
  <si>
    <t>SPLOŠNE OPOMBE K POPISU</t>
  </si>
  <si>
    <t>1.</t>
  </si>
  <si>
    <t>Tam, kjer je v popisu opreme določen kos opisan kot določen tip ali blagovna znamka, se to razume v smislu lažjega opisa: enakovreden ali boljši.</t>
  </si>
  <si>
    <t>2.</t>
  </si>
  <si>
    <t>Izvajalec je dolžan izvesti vsa dela kvalitetno, v skladu s predpisi, projektom, tehničnimi pogoji za izgradnjo  in v skladu z dobro prakso.</t>
  </si>
  <si>
    <t>3.</t>
  </si>
  <si>
    <t>Za naslednja dela, če se eventuelno pojavijo pri izvajanju del, se ne bodo priznali posebni stroški in jih je potrebno vkalkulirati v enotne cene:</t>
  </si>
  <si>
    <t xml:space="preserve"> - v ceni po enoti mere zajeti vse transportne in ostale stroške ter izdajo vse certifikatov, atestov in navodil za uporabo</t>
  </si>
  <si>
    <t xml:space="preserve"> - tipi  opreme so podani informativno, pri vsaki zamenjavi je potrebno pridobiti soglasje investitorja, projektanta in nadzornika</t>
  </si>
  <si>
    <t xml:space="preserve"> - pri izvedbi posameznih instalacij upoštevati splošne opise inštalacij iz projekta</t>
  </si>
  <si>
    <t xml:space="preserve"> -  gradbeni odri</t>
  </si>
  <si>
    <t xml:space="preserve"> - koordinacija del med izvajalci </t>
  </si>
  <si>
    <t xml:space="preserve"> - podati dokazila o ustreznosti in vsaj enakovredni kvaliteti s projektom predvidenimi rešitvami</t>
  </si>
  <si>
    <t xml:space="preserve"> - projektantu naročiti dela vezana na potrditev sprememb v kolikor ni že potrjeno s strani odgovornega nadzornika</t>
  </si>
  <si>
    <t>4.</t>
  </si>
  <si>
    <t>Vse mere vezane na obstoječo konstrukcijo, pred pričetkom del preveriti na kraju samem</t>
  </si>
  <si>
    <t>5.</t>
  </si>
  <si>
    <t>Dolžnost izvajalca je izvesti predhoden ogled objekta ter tehnologijo gradnje in enotne cene prilagoditi dejanskim razmeram na gradbišču</t>
  </si>
  <si>
    <t>6.</t>
  </si>
  <si>
    <t>Med gradbenimi deli se ne sme ogrožati okolice in onemogočati funkcioniranja območja.</t>
  </si>
  <si>
    <t>7.</t>
  </si>
  <si>
    <t>Izvajalec mora v PZI dokumentacijo vnašati vse spremembe, ki nastanejo pri izvajanju in te predati projektantu PID dokumentacije</t>
  </si>
  <si>
    <t> Poz.</t>
  </si>
  <si>
    <t>Opis postavke</t>
  </si>
  <si>
    <t>Enota</t>
  </si>
  <si>
    <t>Količina</t>
  </si>
  <si>
    <t>Cena/ enota</t>
  </si>
  <si>
    <t>Vrednost</t>
  </si>
  <si>
    <t>Opombe: vse postavke vsebujejo dobavo in montažo s spojnim in montažnim materialom</t>
  </si>
  <si>
    <t>Cene na enoto in vrednosti so v EUR brez DDV!</t>
  </si>
  <si>
    <t>A1</t>
  </si>
  <si>
    <t>Kabli uvlečeni v izolacijske cevi in položeni podometno ali v spuščenem stropu, komplet z drobnim montažnim materialom</t>
  </si>
  <si>
    <t>-</t>
  </si>
  <si>
    <t xml:space="preserve">NHXMH 3 x 1.5 mm2                          </t>
  </si>
  <si>
    <t>A2</t>
  </si>
  <si>
    <t>Varnostna LED svetilka, akumulatorjem za 1 urno avtonomijo, napisno ploščico z oznako tokokroga in zaporedne številke in priborom za montažo</t>
  </si>
  <si>
    <t xml:space="preserve">230V/6,8W, AT, 576 lm, IP65, IK 08, pripravni spoj (Ontec S M5 105 M AT)                   </t>
  </si>
  <si>
    <t>A3</t>
  </si>
  <si>
    <t>Stropna notranje svetilka moči 20 W, 4000 K, 1200 lm, IP 66, IK 08, CRO &gt;80, material PMMA.  Z garancijsko dobo 3 leta.</t>
  </si>
  <si>
    <t>A4</t>
  </si>
  <si>
    <t xml:space="preserve">Stropno vgradno svetilo, opremljeno z LED virom  moči40 W, IP 20, 4800 lm, Ra&gt;80, URG&lt;19, 2700 K, kot sevanja 120°  </t>
  </si>
  <si>
    <t>Kot npr. ali enakovredno:</t>
  </si>
  <si>
    <t>Proizvajalec: Optonica Tip: LED panel</t>
  </si>
  <si>
    <t>A5</t>
  </si>
  <si>
    <t>Izdajanje potrdila o brezhibnem delovanju sistema varnostne razsvetljave s strani pooblaščene organizacije</t>
  </si>
  <si>
    <t>A6</t>
  </si>
  <si>
    <t>Izvajanje gradbenih del zaradi potreb električarjev, popravljanje poškodovanih sten, ponovno barvanje in podobno</t>
  </si>
  <si>
    <t>SKUPAJ RAZSVETLJAVA</t>
  </si>
  <si>
    <t>B1</t>
  </si>
  <si>
    <t>Kabli uvlečeni v izolacijske cevi in položeni podometno ali pa v spuščenem stropu, komplet z drobnim montažnim materialom</t>
  </si>
  <si>
    <t xml:space="preserve">NHXMH 3 x 2.5 mm2                           </t>
  </si>
  <si>
    <t xml:space="preserve">NHXMH 5 x 2.5 mm2                           </t>
  </si>
  <si>
    <t xml:space="preserve">NHXMH 5 x 6 mm2                               </t>
  </si>
  <si>
    <t>B2</t>
  </si>
  <si>
    <t>Vtičnica, komplet z drobnim montažnim materialom</t>
  </si>
  <si>
    <t>250V/16A, IP 20 za podometno montažo (modul sistem)</t>
  </si>
  <si>
    <t xml:space="preserve">250V/16A, IP 20 za parapetni kanal                                 </t>
  </si>
  <si>
    <t>B3</t>
  </si>
  <si>
    <t>Stikala, komplet z drobnim montažnim materialom (modul sistem)</t>
  </si>
  <si>
    <t>navadno 250V/16A,</t>
  </si>
  <si>
    <t xml:space="preserve">menjalno 250V/16A                                </t>
  </si>
  <si>
    <t>B4</t>
  </si>
  <si>
    <t>Dobava, montaža in priklop razdelilnika R stenske podometne izvedbe po opisu:</t>
  </si>
  <si>
    <t xml:space="preserve">tipska omarica v zaščiti IP44 za 48 DIN mest, komplet z montažno ploščo ter z drobnim montažnim materialom  </t>
  </si>
  <si>
    <t xml:space="preserve">glavno stikalo FID 40/0,03A-3polno                        </t>
  </si>
  <si>
    <t xml:space="preserve">prenap.zaščita  PZH I+IIV1+1/60-80 (TN) </t>
  </si>
  <si>
    <t xml:space="preserve">odklopnik C16- 3-polni                             </t>
  </si>
  <si>
    <t xml:space="preserve">odklopnik  B10- 1-polni                        </t>
  </si>
  <si>
    <t xml:space="preserve">odklopnik  C10- 1-polni                        </t>
  </si>
  <si>
    <t xml:space="preserve">odklopnik  C16- 1-polni                        </t>
  </si>
  <si>
    <t>drobni montažni material,napisne ploščice, enopolna shema, vrstne sponke, uvodnice, polica za zaščiti kablov do stropa in podobno</t>
  </si>
  <si>
    <t>B5</t>
  </si>
  <si>
    <t>Izdelava fiksnega priklopa na fiksno priključnico za štedilnik 400V</t>
  </si>
  <si>
    <t>B6</t>
  </si>
  <si>
    <t>Dvoprekatni parapetni kanal 161/55 skupaj s zaključki, pokrovom in  spojnim in montažnim materialom. Kot npr. ali enakovredno: Elba AT</t>
  </si>
  <si>
    <t xml:space="preserve"> - dolžine 1,5 m</t>
  </si>
  <si>
    <t xml:space="preserve"> - dolžine 2,5 m</t>
  </si>
  <si>
    <t>B7</t>
  </si>
  <si>
    <t>Izdelava fiksnega priklopa za klimo napravo. Na mestu priklopa pustiti 1 m kabla, ožičenje izvede dobavitelj opreme</t>
  </si>
  <si>
    <t>B8</t>
  </si>
  <si>
    <t>Izdelava fiksnega priklopa za bojler. Na mestu priklopa pustiti 1 m kabla</t>
  </si>
  <si>
    <t>B9</t>
  </si>
  <si>
    <t>Izolacijske cevi za montažo kablov</t>
  </si>
  <si>
    <t xml:space="preserve">fi-16 mm                                                       </t>
  </si>
  <si>
    <t xml:space="preserve">fi-23 mm                                                       </t>
  </si>
  <si>
    <t>B10 </t>
  </si>
  <si>
    <t>Senzor gibanja stropne izvedbe z dometom 8 m, 360°</t>
  </si>
  <si>
    <t>B11</t>
  </si>
  <si>
    <t xml:space="preserve">Izdelava priklopa kabla 5x6 mm2 v obstoječem razdelilniku, komplet z drobnim montažnim materialom                                </t>
  </si>
  <si>
    <t>B12</t>
  </si>
  <si>
    <t>B13</t>
  </si>
  <si>
    <t>Meritve vseh tokokrogov, komplet z izdajo merilnega protokola s strani pooblaščenega merilca z atestiranimi merili</t>
  </si>
  <si>
    <t>SKUPAJ INSTALACIJA ZA MOČ</t>
  </si>
  <si>
    <t>KOMUNIKACIIJSKO OŽIČENJE</t>
  </si>
  <si>
    <t>C1</t>
  </si>
  <si>
    <t>Telekomunikacijski vodnik uvlečen v izolacijsko cev in položen podometno ali parapetnem kanalu ali v predelnih stenah</t>
  </si>
  <si>
    <t xml:space="preserve">UTP 4 x 2 x AWG24, kat.6                            </t>
  </si>
  <si>
    <t>C2</t>
  </si>
  <si>
    <t>Zaščitna plastična, gibljiva, samougasna rebrasta cev, položena podometno, raznih dimenzij komplet z razdelilnimi  dozami in pritrdilnim materialom</t>
  </si>
  <si>
    <t>C3</t>
  </si>
  <si>
    <t>Komunikacijska vtičnica za parapetni kanal s konektorjem RJ 45, komplet pritrdilnim in montažnim materialom</t>
  </si>
  <si>
    <t xml:space="preserve">RJ-45, UTP, kat.6,                           </t>
  </si>
  <si>
    <t>C4</t>
  </si>
  <si>
    <t>Meritve in označevanje komunikacijskih vtičnic, komplet z izdajo merilnih protokolov</t>
  </si>
  <si>
    <t xml:space="preserve">za vtičnico RJ-45                                            </t>
  </si>
  <si>
    <t>C5</t>
  </si>
  <si>
    <t>Patch panel 24 portni 19 inčni za montažo v obstoječo omaro komplet s spojnim in drobnim montažnim materialom</t>
  </si>
  <si>
    <t>SKUPAJ KOMUNIKACIJSKO OŽIČENJE</t>
  </si>
  <si>
    <t>D1</t>
  </si>
  <si>
    <t>Izdelava stikov na kovinske mase z PF žico 6mm2 s kabel čevljem in vijačenjem</t>
  </si>
  <si>
    <t>SKUPAJ OZEMLJITVE</t>
  </si>
  <si>
    <t xml:space="preserve"> POŽARNO JAVLJANJE</t>
  </si>
  <si>
    <t>E1</t>
  </si>
  <si>
    <t>Protipožarna centrala z mikropeocesorjem z 2 loop linijami,  128 naslovov, digitalna komunikacija, z displayom, 128 naslovov na linijo, programljiva preko tipkovnice in PC (USB port), 480 programirljivih con, 1000 dogodkov spomina, možnost priklopa oddaljene kontrole, omogoča kompenzacijo -  izenačevanje zaprašenosti, BUS komunikacija z javljalniki in vmesniki, enostavna zamenjava napisov glavne panel plošče, omogočen centralni nadzor z sistemom Iperview, enostavno nadziranje in resetiranje senzorjev, prostor za bateriji, izhod 2A,  SLO meni</t>
  </si>
  <si>
    <t>E2</t>
  </si>
  <si>
    <t>Optično dimni javljalnik, zaznava dima na principu foto - optike nastavljiv tudi kot izolator linije, požarni centrali posreduje informacije  o nivoju zaprašenosti,  v načinu pregleda omogoča preko led indikatorja prikaz adrese javljalnika, v načinu delovanja pa led indikator prikazuje stanje javljalnika</t>
  </si>
  <si>
    <t>E3</t>
  </si>
  <si>
    <t>Vmesnik 1 vhod / 1 izhod, nastavljiv vhodno izhodni modul, rele 30Vdc/1A (nc ali no), napajanje preko požarne linije, 1 relejski izhod, 1 el. vhod, 1 el. izhod, v ohišju</t>
  </si>
  <si>
    <t>E4</t>
  </si>
  <si>
    <t>Elektronika ročnega javljalnika; adresabilni resetabilni ročni javljalnik</t>
  </si>
  <si>
    <t>E5</t>
  </si>
  <si>
    <t>Ohišje rdeče barve za ročni javljalnik</t>
  </si>
  <si>
    <t>E6</t>
  </si>
  <si>
    <t>Nalepke z oznako ročnega javljalnika, krmilnega modula</t>
  </si>
  <si>
    <t>E7</t>
  </si>
  <si>
    <t>Nosilec za optično dimni javljalnik skupaj s spojnim in montažnim materialom</t>
  </si>
  <si>
    <t>E8</t>
  </si>
  <si>
    <t>Kabel JE-H(St)H FE180/E60 BETA flam kabel, s polaganjem</t>
  </si>
  <si>
    <t xml:space="preserve"> - 1x2x08 mm </t>
  </si>
  <si>
    <t xml:space="preserve"> - 3x2,5 mm2</t>
  </si>
  <si>
    <t>E9</t>
  </si>
  <si>
    <t>Pritrdilni material za ognjeodporne kable</t>
  </si>
  <si>
    <t>E10</t>
  </si>
  <si>
    <t>PN zaščitne inštalacijske ognje odporne cevi fi 16mm s pritrdilnim priborom ali rebrasta podometna cev fi 16mm</t>
  </si>
  <si>
    <t>E11</t>
  </si>
  <si>
    <t>Preboji skozi stene ter tesnenje z ognjeodpornom kitom na mejah požarnih sektorjev</t>
  </si>
  <si>
    <t>E12</t>
  </si>
  <si>
    <t>Programiranje, parametriranje, testiranje sistema,  spuščanje sistema v pogon po prejetju pisnega sporočila s terminom za primopredajo zaključenih požarnih instalacij.</t>
  </si>
  <si>
    <t>E13</t>
  </si>
  <si>
    <t>Pregled sistema požarnega javljanja s strani dobavitelja opreme, izdajanje certifikata o brezhibnem delovanju sistema s strani pooblaščene organizacije , preizkušanje in spuščanje v  zagon</t>
  </si>
  <si>
    <t>E14</t>
  </si>
  <si>
    <t>Predaja sistema in šolanje uporabnika</t>
  </si>
  <si>
    <t>E15</t>
  </si>
  <si>
    <t xml:space="preserve">Pregled Požarnega sisteam s preglednikom in pridobitev izjave o brezhibnem delovanj  </t>
  </si>
  <si>
    <t>SKUPAJ POŽARNO JAVLJANJE</t>
  </si>
  <si>
    <t>F1</t>
  </si>
  <si>
    <t>Požarna tipa / tipkalo  za prisilno ročno odpiranje 24V DC, VdS, KFK 100</t>
  </si>
  <si>
    <t>F2</t>
  </si>
  <si>
    <t>Stikalo za naravno prezračevanje KFK 200 funkcije odpiranja / zapiranja</t>
  </si>
  <si>
    <t>F3</t>
  </si>
  <si>
    <t>Senzor za dež KLA 200</t>
  </si>
  <si>
    <t> kos</t>
  </si>
  <si>
    <t>F4</t>
  </si>
  <si>
    <t xml:space="preserve"> Krmilna enota KFC220  za povezavo opreme ter navezavo na AJP centralo</t>
  </si>
  <si>
    <t>F5</t>
  </si>
  <si>
    <t xml:space="preserve">- 3x0,5 mm </t>
  </si>
  <si>
    <t xml:space="preserve">- 6x0,5 mm </t>
  </si>
  <si>
    <t>- 3x1,5 mm2</t>
  </si>
  <si>
    <t>F6</t>
  </si>
  <si>
    <t>Ognjeodporne pritrdilne objemke</t>
  </si>
  <si>
    <t>F7</t>
  </si>
  <si>
    <t>F8</t>
  </si>
  <si>
    <t xml:space="preserve">Preizkušanje in spuščanje v pogon  </t>
  </si>
  <si>
    <t>F11</t>
  </si>
  <si>
    <t xml:space="preserve">Pregled ODT sistem s preglednikom in pridobitev izjave o brezhibnem delovanj  </t>
  </si>
  <si>
    <t>SKUPAJ ODVOD DIMA IN TOPLOTE</t>
  </si>
  <si>
    <t>STROJNE INŠTALACIJE</t>
  </si>
  <si>
    <t>SKUPAJ (brez DDV)</t>
  </si>
  <si>
    <t>DDV 22%</t>
  </si>
  <si>
    <t>SKUPAJ (z DDV)</t>
  </si>
  <si>
    <t>4.5.1</t>
  </si>
  <si>
    <t>Vodovod/kanalizacija</t>
  </si>
  <si>
    <t>Sanitarije (design in barvo in tip sanitarne opreme določi investitor)</t>
  </si>
  <si>
    <t>Straniščna školjka iz bele sanitarne keramike, sedežno desko s pokrovom in pritrditvijo. Stenski priključek.</t>
  </si>
  <si>
    <t>1a</t>
  </si>
  <si>
    <t>Straniščna školjka za invalida iz bele sanitarne keramike, sedežno desko s pokrovom in pritrditvijo.</t>
  </si>
  <si>
    <t>Podometni splakovalnik za WC - Geberit za uzidavo komplet z nosilno konstrukcijo, tipko ter kotnim ventilom, ali enakovredno.</t>
  </si>
  <si>
    <t>WC priključek, gumijasti, ekscentrični, za odtočne cevi PVC Ø110.</t>
  </si>
  <si>
    <t>Umivalnik iz bele sanitarne keramike, vključno s pritrditvijo (60x49,5 cm). Kot naprimer KOLPA SAN, ali enakovredno.</t>
  </si>
  <si>
    <t>4a</t>
  </si>
  <si>
    <t>Umivalnik iz bele sanitarne keramike, vključno s pritrditvijo (60x49,5 cm), primeren za invalide.</t>
  </si>
  <si>
    <t>Enoročna stoječa baterija za umivalnik, ARMAL NOVA, TIP 58-820-310, vključno s kotnimi ventili, dvižnim sifonom, nikljanimi rožetami in pletenimi nikljanimi cevkami 35cm.</t>
  </si>
  <si>
    <t>Pomivalno korito, dvojno, iz inox pločevine, komplet s kotnimi ventili,pletenimi cevkami, dvižnim sifonom - čajna kuhinja.</t>
  </si>
  <si>
    <t>Enoročna stoječa baterija za pomivalno korito, vključno s kotnimi ventili, dvižnim sifonom, in pletenimi nikljanimi cevkami 35cm, z odcepom za priklop pomivalnega stroja.</t>
  </si>
  <si>
    <t>Talni sifon, odvodni priključek DN 50, rešetka iz nerjavnega jekla, nazivne mere okvirja rešetke 150x150 mm.</t>
  </si>
  <si>
    <t>Trokadero iz bele sanitarne keramike, vključno z zaščitno mrežo, drobnim in montažnim materialom.</t>
  </si>
  <si>
    <t>Enoročna baterija za trodakero, vključno s kotnimi ventili, nikljanimi rozetami.</t>
  </si>
  <si>
    <t>Sifon za klime, PVC R 32 MM.</t>
  </si>
  <si>
    <t>Držalo za toaletni papir, kot npr. ROLO 2150.</t>
  </si>
  <si>
    <t>Držalo za milo, 1500</t>
  </si>
  <si>
    <t>Invalidsko nagibno ogledalo 600/700</t>
  </si>
  <si>
    <t>Ogledalo iz stekla, pravokotno, 600x100mm.</t>
  </si>
  <si>
    <t>WC ščetka, talna 2810</t>
  </si>
  <si>
    <t>Podpultni el.bojler, Q=12 l, Pel=2kW, komplet s vsem potrebnim vgradnim materialom.</t>
  </si>
  <si>
    <t>Izločilni ventil NO15 sanitarije</t>
  </si>
  <si>
    <t>Vgradna omarica 300/300 izločilni ventili</t>
  </si>
  <si>
    <t>Vodovodne cevi in zaporne armature</t>
  </si>
  <si>
    <t>Cevovodi vključno s fazoni in cevnimi pritrdili iz Al - PEX cevi, NO15.</t>
  </si>
  <si>
    <t>Toplotna izolacija cevi iz gibkih cevi, iz zaprte čelične strukture, s toplotno prehodnostjo vsaj 0,035 W/mK, debeline 13 mm PLAMAFLEX SSL za nazivni premer cevi 15 mm.</t>
  </si>
  <si>
    <t>Toplotna izolacija cevi iz gibkih cevi, iz zaprte čelične strukture, s toplotno prehodnostjo vsaj 0,035 W/mK, debeline 6 mm PLAMAFLEX SSL za nazivni premer cevi 15 mm.</t>
  </si>
  <si>
    <t>Odtočne cevi</t>
  </si>
  <si>
    <t>Brezšumni cevovodi za odpadno vodo iz POLOKAL NG cevi, z natičnimi obojkami in tesnili, DN 32, vključno s fazonskimi kosi, vertikalni vodi ali v tleh, za odvod kondenza.</t>
  </si>
  <si>
    <t>Brezšumni cevovodi za odpadno vodo iz POLOKAL NG cevi, z natičnimi obojkami in tesnili, DN 50, vključno s fazonskimi kosi, vertikalni vodi ali v tleh, za odvod kondenza.</t>
  </si>
  <si>
    <t>Brezšumni cevovodi za odpadno vodo iz POLOKAL NG cevi, z natičnimi obojkami in tesnili, DN 110, vključno s fazonskimi kosi, vertikalni vodi ali v tleh, za odvod kondenza.</t>
  </si>
  <si>
    <t>Požarna zaščita</t>
  </si>
  <si>
    <t>Gasilnik na prah</t>
  </si>
  <si>
    <t>Požarno tesnjenje prehodov cevi raznih dimenzij od DN15do DN32 s tesnilno požarno maso in premazom toplotne izolacije ali prirobnico, z ustreznim certifikatom za požarno odpornost EI90 oz v skladu z ŠPV in atestom za vgradnjo, z dobavo in montažo.</t>
  </si>
  <si>
    <t>Pritrdilni material</t>
  </si>
  <si>
    <t>Objemke, konzole, držala in druga oprema za vodenje in pritrditev armatur, elastični vložki in podloge, kot na primer PROGRAM SIKLA ali HALFEN.</t>
  </si>
  <si>
    <t>Ostalo k strojnim instalacijam</t>
  </si>
  <si>
    <t>Komplet izpiranje in dezinfikacija cevovodov po veljavnih standardih pooblaščene zdravstvene ustanove</t>
  </si>
  <si>
    <t>Tlačna proba na tlak 1.5 x naz. Vr. in izdelava zapisnika</t>
  </si>
  <si>
    <t>Gradbena dela k strojnim instalacijam-vodovod</t>
  </si>
  <si>
    <t>Vrtanje lukenj za CEVI</t>
  </si>
  <si>
    <t>Sanacija prebojev</t>
  </si>
  <si>
    <t>Skupaj vsa dela</t>
  </si>
  <si>
    <t>4.5.2</t>
  </si>
  <si>
    <t>Ogrevanje-hlajenje</t>
  </si>
  <si>
    <t>Cevovodi vključno s fazoni in cevnimi pritrdili, iz vlečenih bakrenih cevi DIN 1754.</t>
  </si>
  <si>
    <r>
      <t xml:space="preserve">Izolacija cevi z izolacijo iz elastomerne pene iz sintetičnega kavčuka debeline </t>
    </r>
    <r>
      <rPr>
        <u/>
        <sz val="10"/>
        <rFont val="Arial"/>
        <family val="2"/>
        <charset val="238"/>
      </rPr>
      <t>enake notranjemu premeru cevi</t>
    </r>
    <r>
      <rPr>
        <sz val="10"/>
        <rFont val="Arial"/>
        <family val="2"/>
        <charset val="238"/>
      </rPr>
      <t>, koeficientom prehoda ʎ</t>
    </r>
    <r>
      <rPr>
        <sz val="10"/>
        <rFont val="Calibri"/>
        <family val="2"/>
        <charset val="238"/>
      </rPr>
      <t>≤</t>
    </r>
    <r>
      <rPr>
        <sz val="10"/>
        <rFont val="Arial"/>
        <family val="2"/>
        <charset val="238"/>
      </rPr>
      <t>0,034 W/m°K pri 0°C (po SIST ISO 8794), samougasljiva, stopnja zadimljenosti s3 po DIN EN 13501.</t>
    </r>
  </si>
  <si>
    <t>CuØ18x1</t>
  </si>
  <si>
    <t>CuØ22x1</t>
  </si>
  <si>
    <t>Ekspanzijska posoda, V=50 l</t>
  </si>
  <si>
    <r>
      <rPr>
        <sz val="10"/>
        <rFont val="Arial"/>
        <family val="2"/>
        <charset val="238"/>
      </rPr>
      <t>Vzmetni varnostni ventil DN 25</t>
    </r>
    <r>
      <rPr>
        <b/>
        <sz val="10"/>
        <rFont val="Arial"/>
        <family val="2"/>
        <charset val="238"/>
      </rPr>
      <t>,</t>
    </r>
    <r>
      <rPr>
        <sz val="10"/>
        <rFont val="Arial"/>
        <family val="2"/>
        <charset val="238"/>
      </rPr>
      <t xml:space="preserve"> tlak odpiranja 6,0 bar.</t>
    </r>
  </si>
  <si>
    <t>Termometer v okroglem ohišju za območje 0-120ºC, komplet z drobnim materialom za montažo.</t>
  </si>
  <si>
    <t>Manometer v okroglem ohišju za območje od 0-6 bar, komplet z drobnim materialom za montažo.</t>
  </si>
  <si>
    <t>Protipovratna ventil NO25, komplet z tesnilnim in pritrdilnim materialom.</t>
  </si>
  <si>
    <t>Kroglični navojni ventil PN10, komplet s tesnilnim materialom NO25.</t>
  </si>
  <si>
    <t>Č1, Frekvenčno regulirana črpalka, komplet s frekvencerjem, pritrdilnim in tesnilnim materialom, Q=2 m3/h, H=6 m.</t>
  </si>
  <si>
    <t>Elektromotorni tropotni regulacijski ventil NO20</t>
  </si>
  <si>
    <t>Izpustna pipica NO15</t>
  </si>
  <si>
    <t>PLINSKI KOTEL</t>
  </si>
  <si>
    <t>Plinski kondenzacijski stenski kotel kot npr. vailant-eco TEC plus, 4.7-35 kW-80/ 60°C.
Optimalno prilagajanje trenutnim potrebam po toploti ob minimalni porabi plina, izredno tiho delovanje omogoča vgradnjo tudi v neposredni bližini bivalnih prostorov, spiralna oblika notranjosti cevi toplotnega izmenjevalnika, kar bistveno izboljša prenos toplote, uporabniku zelo prijazno in enostavno nastavljanje regulacijskih funkcij, preprost za servisiranje in vzdrževanje vsebuje: predmešalni ploskovni keramični gorilnik, ventilator za prisilni dovod zgorevalnega zraka in odvod dimnih plinov, specialni aluminijasti toplotni prenosnik s tehnologijo ALU plus površinska plast izdelana po metodi plazma polimerizacije, univerzalni krmilni avtomat  za optimalno delovanje kotla, ventilator, stenski nosilec, ionizacijska elektroda, dimniški priključni kos.</t>
  </si>
  <si>
    <t>Črpalčno priključni komplet  Komplet vsebuje prtrdilne vijake, vzdrževalna ventila + plinski ventil s termičnim varovalom, manometri, termometri, polnilna pipa, sifon za kondenz, protipovratni ventil in ustrezno varčno obtočno črpalko, vse skupaj zaščiteno z trdo peno. Namestitev na spodnji del grelnika, neposredno na priključke.</t>
  </si>
  <si>
    <t>Hidravlična kretnica komplet s priborom (nosilci, tipalo, fitingi, ventili...), za moči grelnikov do 12 m3/h.</t>
  </si>
  <si>
    <t>Nevtralizacijska posoda. Posoda za nevtralizacijski granulat, vključno z 4 kg
granulata, za sisteme do 50 kW. Možna povezava vecih posod zaporedno (za večje sisteme).</t>
  </si>
  <si>
    <t>Modularni regulator
uporaba kot vodilni regulator za kotle s 2 regulacijo, kot podpostaja ali kot samostojni regulator ogrevanja. Serijsko opremljen z vhodom za vodenje 0-10 V ter priključkom za upravljanje in nadzor preko interneta ali MODBUS TCP/IP.
V osnovi lahko krmili en krog priprave TSV in en ogrevalni krog ali kotlovski krog (odv. od konfiguracije sistema). Možna dograditev max. štirih funkcijskih modulov. Priloženo je dodatno temperaturno tipalo in tipalo zunanje temperature.</t>
  </si>
  <si>
    <t>Tipalo s priključnim konektorjem.</t>
  </si>
  <si>
    <t>Koaksialni dimniški komplet crn, izpuh po jašku z 0110, zajem zraka iz jaška
1. Koncentrično revizijsko koleno
2. Koncentrična cev 500 mm
3. Rozeta
4. Koncentrična cev - prehod skozi zid
5. Podporno koleno
6. Distančniki (6 kosov)
7. Pokrov jaška
8. Zaključna cev 500 mm.</t>
  </si>
  <si>
    <t>Dimniška cev φ110-l=2000 mm.</t>
  </si>
  <si>
    <t>Grelni kabel s termostatom za odtok kondenza, l=5 m.</t>
  </si>
  <si>
    <t>Zagon in nastavitev kotla s strani pooblaščene osebe.</t>
  </si>
  <si>
    <t>Dimnikarsko soglasje za zagon in prvi pregled kotla moči do 50 kW.</t>
  </si>
  <si>
    <t>Holandec plinski in R-kosi pri pečeh za priklop plinske rampe.</t>
  </si>
  <si>
    <t>Avtomatski odvajalec zraka kot npr. Splrovent ali podobno (32/40).</t>
  </si>
  <si>
    <t>Avtomatski odvajalec mulja in magnetni filter DN 40.</t>
  </si>
  <si>
    <t>Praznilno polnilna pipa NO 15.</t>
  </si>
  <si>
    <t>Manometer pri eksp. posodi 0-10 bar.</t>
  </si>
  <si>
    <t>Krogelni ventil NO15.</t>
  </si>
  <si>
    <t>Držalo fi 160 za dimnik.</t>
  </si>
  <si>
    <t>Modul - za krmiljenje alternativnih virov toplote.</t>
  </si>
  <si>
    <t>Tipalo temperature predtoka FV/FZ. Za ogrevalne kroge z mešalnim ventilom; incl. priključni konektor in pribor.</t>
  </si>
  <si>
    <t>Odvod kondenza od peči iz PVC fitlngov.</t>
  </si>
  <si>
    <t>Panelni radiator 33k, h=600, sredinski spodnji priklop komplet s termostatskimi ventili, spodnjim ventilom,montažnim,tesnilnim ter pritrdilnim materialom, kot naprimer: VOGEL &amp; NOOT.</t>
  </si>
  <si>
    <t>600/400</t>
  </si>
  <si>
    <t>600/600</t>
  </si>
  <si>
    <t>600/1000</t>
  </si>
  <si>
    <t>600/1000/33- se zamenja v pritličju v pisarni 3</t>
  </si>
  <si>
    <t>Panelni radiator 22k, h=600, sredinski spodnji priklop komplet s termostatskimi ventili, spodnjim ventilom,montažnim,tesnilnim ter pritrdilnim materialom, kot naprimer: VOGEL &amp; NOOT</t>
  </si>
  <si>
    <t>Nastavitev pretokov v radiatorjih v celotnem objektu, zagon in poizkusno obratovanje</t>
  </si>
  <si>
    <t>Notranja kasetna enota klime,komplet s montažnim ter pritrdilnim materialom, kot naprimer - SLZ-M-MITSUBISHI ELECTRIC, razred energijske učinkovitosti A++.</t>
  </si>
  <si>
    <t>Zunanja enota klime, komlet s montažnim in pritrdilnim materialom, plinom ter poizkusnim obratovanjem, kot naprimer - MXZ-3F54VF4-MITSUBISHI ELECTRIC, razred energijske učinkovitosti A++.</t>
  </si>
  <si>
    <t>DUPLEX predizolirana cev, vključno s fazoni in cevnimi pritrdili, iz vlečenih bakrenih cevi. Ø6.35-Ø6.35-9.52.</t>
  </si>
  <si>
    <t>Pritrdilni material in ostalo</t>
  </si>
  <si>
    <t>Objemke, konzole, držala in druga oprema za vodenje in pritrditev armatur, elastični vložki in podloge, kot na primer PROGRAM SIKLA ali HALFEN, ali enakovredno.</t>
  </si>
  <si>
    <t>Gradbena dela k strojnim instalacijam-prezračevanje</t>
  </si>
  <si>
    <t>Vrtanje lukenj za odcepe.</t>
  </si>
  <si>
    <t>Sanacija prebojev.</t>
  </si>
  <si>
    <t>4.5.3</t>
  </si>
  <si>
    <t>Prezračevanje</t>
  </si>
  <si>
    <t>Dobava in montaža stropne centralne prezračevalne naprave nazivne kapacitete 220 m3/h s ploščnim protitočnim entalpijskim izmenjevalcem toplote odpadnega zraka, stropna izvedba, EC motorji, 2 G4 predfiltra, dodatni F7 filter, avtomatski motorni by-pass, komplet za odtok kondenzata in kompletna regulacija za brezžično upravljanje z napravo preko oblaka, vključno s tesnilnim, pritrdilnim ter vsem pripadajočim materialom in montažo.                          Ustreza proizvod proizvajalca HELIOS Tip: KWL EC 220.</t>
  </si>
  <si>
    <t>Dobava in montaža Varnostni 1 kW električni predgrelec s pulzarjem, kot protizmrzovalna zaščita za napravo nazivne kapacitete 200 in 300 m3/h, že zmontiran in ožičen v prezračevalno napravo. Ustreza proizvod proizvajalca HELIOS Tip: KWL EVH 200/300 W.</t>
  </si>
  <si>
    <t>Dobava in montaža Dodatni stenski nastavljalnik za ročno in avtomatsko upravljanje s prezračevalnimi napravami KWL, kompatibilen z easyControls regulacijo, z grafičnim zaslonom in možnostjo regulacij vseh funkcij prezračevalne naprave (ventilatorji, predgrelec, by-pass, tedenski programi, opozorilnik za filtre, ...). Namenjen za podometno montažo v fi 60 dozo.Ustreza proizvod proizvajalca HELIOS Tip: KWL BEC- možnost priklopa na CNS.</t>
  </si>
  <si>
    <t>Dobava in montaža Gibljiva prezračevalna cev 75 mm -50 m, z vsem tesnilnim, pritrdilnim in povezovalnim materialom. Ustreza proizvod proizvajalca HELIOS, Tip: FRS R 75.</t>
  </si>
  <si>
    <t>Dobava in montaža tesnil za vse spoje pri fleksibilnih ceveh. Ustreza proizvod proizvajalca HELIOS, Tip: FRS-DR 75, 10 kosov v kompletu.</t>
  </si>
  <si>
    <t>Dobava in montaža Spojnega kosa za fleksibilne cevi.10 kosov v kompletu.Ustreza proizvod proizvajalca HELIOS Tip: FRS-VM 75.</t>
  </si>
  <si>
    <t>Dobava in montaža Razdelilna komora za 7 priključkov fi 75 mm z vsem tesnilnim, pritrdilnim in povezovalnim materialom. Ustreza proizvod proizvajalca HELIOS Tip: FRS-VK 10-75/160.</t>
  </si>
  <si>
    <t>Dobava in montaža Stropna prezračevalna komora iz umetne mase z dvema priključkoma fi 75 mm, zamaškom s tesnilom za uporabo kot enojna komora in pokrovom s tesnilom na strani priključka fi 125 mm z vsem tesnilnim, pritrdilnim in povezovalnim materialom. Ustreza proizvod proizvajalca HELIOS Tip: FRS-DWK 2-75/125.</t>
  </si>
  <si>
    <t>Dobava in montaža Regulator pretoka za stropno prezračevalno komoro. Ustreza proizvod proizvajalca HELIOS Tip: SVE 125.</t>
  </si>
  <si>
    <t>Dobava in montaža Prezračevalni ventil za stropni dovod ali odvod, za pretoke do 60 m3/h z vsem tesnilnim, pritrdilnim in povezovalnim materialom. Ustreza proizvod proizvajalca HELIOS Tip: DLV 125.</t>
  </si>
  <si>
    <t>Dobava in montaža Cevni dušilec fi 180 mm L=1m s polnilom iz dušilne pene z vsem tesnilnim, pritrdilnim in povezovalnim materialom. Ustreza proizvod proizvajalca AGREGAT Tip: DD 180, Cevni dušilec L=1m.</t>
  </si>
  <si>
    <t>Dobava in montaža IP Izolirana cev L=2 m, fi 180 mm z vsem tesnilnim, pritrdilnim in povezovalnim materialom. Ustreza proizvod proizvajalca HELIOS Tip: IP 180/2000.</t>
  </si>
  <si>
    <t>Dobava in montaža IP Izolirana cev - 90° lok, fi 180 mm z vsem tesnilnim, pritrdilnim in povezovalnim materialom.  Ustreza proizvod proizvajalca HELIOS Tip: IP - B 180/90.</t>
  </si>
  <si>
    <t>Dobava in montaža IP Izolirana cev - spojni kos, fi 180 mm z vsem tesnilnim, pritrdilnim in povezovalnim materialom. Ustreza proizvod proizvajalca HELIOS Tip: IP - IV 180.</t>
  </si>
  <si>
    <t>Dobava in montaža IP spojni kos s tesnili za priklop na prezračevalno napravo KWL EC 220 z vsem tesnilnim, pritrdilnim in povezovalnim materialom. Ustreza proizvod proizvajalca HELIOS Tip: RVBD 180/160.</t>
  </si>
  <si>
    <t>Dobava in montaža pravokotnih cevi višine 54 mm na križanjih z ostalimi instalacijami, komplet s prehodnimi kosi, tesnili in pritrdilnim ter drobnim materialom.</t>
  </si>
  <si>
    <t>Dobava in montaža strešne kape, z mrežico proti mrčesu in glodavcem, komplet s montažnim ter pritrdilnim materialom.Ustreza proizvod proizvajalca HELIOS.</t>
  </si>
  <si>
    <t>Požarno tesnjenje prehodov kanalovi raznih dimenzij, s tesnilno požarno maso in premazom toplotne izolacije ali prirobnico, z ustreznim certifikatom za požarno odpornost EI90 oz v skladu z ŠPV in atestom za vgradnjo, z dobavo in montažo.</t>
  </si>
  <si>
    <t>Vrtanje lukenj za odcepe</t>
  </si>
  <si>
    <t>A.</t>
  </si>
  <si>
    <t>B.</t>
  </si>
  <si>
    <t>C.</t>
  </si>
  <si>
    <t>D.</t>
  </si>
  <si>
    <t>NEPREDVIDENA DELA 10%</t>
  </si>
  <si>
    <t>X OPREMA</t>
  </si>
  <si>
    <t xml:space="preserve">Izdelava kompletne NOV dokumentacije v 4 izvodih + 1xCD, skladno z veljavno zakonodajo - vse stroke. 
</t>
  </si>
  <si>
    <t>Izkaz požarne varnosti:
- sprotno spremljanje gradnje in pregled požarnovarstvenih zahtev,
- izdelava in potrditev Izkaza požarne varnosti.
Dela izvaja pooblaščena institucija oz. pooblaščeni inženir.</t>
  </si>
  <si>
    <t>Vris celotnega objekta v kataster nepremičnin.</t>
  </si>
  <si>
    <t>Izdelava požarnega reda z obveznimi prilogami (izvleček, navodila, požarni načrt evakuacije, itd..), zasteklitev, uokvirjanje in namestitev v stavbi.</t>
  </si>
  <si>
    <t>Opomba: Rušenje obstoječe strehe je zajeto v TESARSKIH DELIH!</t>
  </si>
  <si>
    <t xml:space="preserve"> - ceni je zajeti dobavo in montažo materiala na licu mesta, izdelavo prebojev ter ostala montažna dela ter drobni montažni material</t>
  </si>
  <si>
    <t xml:space="preserve">7. </t>
  </si>
  <si>
    <t>8.</t>
  </si>
  <si>
    <t>V ceno na enoto so vključena pripravljalna in zaključna dela, zarisovanje in poskusno obratovanje</t>
  </si>
  <si>
    <t>Generalno zaključno čiščenje objekta. Končno, generalno čiščenje objekta in opreme ter stavbnega pohištva in steklenih površin, zaščitni premazi ter vsa ostala dela potrebna za čistost prostorov, ki je primerna za vselitev. Čiščenje se opravi pred predajo objekta investitorju.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</si>
</sst>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_-* #,##0.00\ [$€-1]_-;\-* #,##0.00\ [$€-1]_-;_-* &quot;-&quot;??\ [$€-1]_-;_-@_-"/>
    <numFmt numFmtId="165" formatCode="#,##0.0"/>
    <numFmt numFmtId="166" formatCode="#,##0.00_ ;\-#,##0.00\ "/>
    <numFmt numFmtId="167" formatCode="#,##0.00\ &quot;€&quot;"/>
    <numFmt numFmtId="168" formatCode="#,##0.00\ [$€-1]"/>
    <numFmt numFmtId="169" formatCode="0.0_)"/>
  </numFmts>
  <fonts count="40" x14ac:knownFonts="1">
    <font>
      <sz val="11"/>
      <color theme="1"/>
      <name val="Aptos Narrow"/>
      <family val="2"/>
      <charset val="238"/>
      <scheme val="minor"/>
    </font>
    <font>
      <sz val="11"/>
      <color theme="1"/>
      <name val="Aptos Narrow"/>
      <family val="2"/>
      <charset val="238"/>
      <scheme val="minor"/>
    </font>
    <font>
      <sz val="11"/>
      <color theme="1"/>
      <name val="Arial"/>
      <family val="2"/>
      <charset val="238"/>
    </font>
    <font>
      <b/>
      <sz val="14"/>
      <color theme="1"/>
      <name val="Arial"/>
      <family val="2"/>
      <charset val="238"/>
    </font>
    <font>
      <b/>
      <sz val="11"/>
      <color theme="1"/>
      <name val="Arial"/>
      <family val="2"/>
      <charset val="238"/>
    </font>
    <font>
      <sz val="11"/>
      <color theme="0"/>
      <name val="Arial"/>
      <family val="2"/>
      <charset val="238"/>
    </font>
    <font>
      <sz val="10"/>
      <color theme="1"/>
      <name val="Arial"/>
      <family val="2"/>
      <charset val="238"/>
    </font>
    <font>
      <sz val="9"/>
      <color theme="1"/>
      <name val="Arial"/>
      <family val="2"/>
      <charset val="238"/>
    </font>
    <font>
      <b/>
      <sz val="12"/>
      <color theme="1"/>
      <name val="Arial"/>
      <family val="2"/>
      <charset val="238"/>
    </font>
    <font>
      <sz val="12"/>
      <color theme="1"/>
      <name val="Arial"/>
      <family val="2"/>
      <charset val="238"/>
    </font>
    <font>
      <b/>
      <sz val="12"/>
      <color theme="0"/>
      <name val="Arial"/>
      <family val="2"/>
      <charset val="238"/>
    </font>
    <font>
      <b/>
      <sz val="10"/>
      <color theme="1"/>
      <name val="Arial"/>
      <family val="2"/>
      <charset val="238"/>
    </font>
    <font>
      <sz val="10"/>
      <name val="Arial"/>
      <family val="2"/>
      <charset val="238"/>
    </font>
    <font>
      <sz val="10"/>
      <name val="Arial"/>
      <family val="2"/>
    </font>
    <font>
      <b/>
      <sz val="10"/>
      <name val="Arial"/>
      <family val="2"/>
      <charset val="238"/>
    </font>
    <font>
      <sz val="10"/>
      <color rgb="FFFF0000"/>
      <name val="Arial"/>
      <family val="2"/>
      <charset val="238"/>
    </font>
    <font>
      <sz val="10"/>
      <name val="Arial CE"/>
      <family val="2"/>
      <charset val="238"/>
    </font>
    <font>
      <sz val="10"/>
      <name val="Arial CE"/>
      <charset val="238"/>
    </font>
    <font>
      <b/>
      <sz val="12"/>
      <name val="Arial"/>
      <family val="2"/>
      <charset val="238"/>
    </font>
    <font>
      <b/>
      <sz val="11"/>
      <name val="Arial"/>
      <family val="2"/>
      <charset val="238"/>
    </font>
    <font>
      <sz val="10"/>
      <color theme="0"/>
      <name val="Arial"/>
      <family val="2"/>
      <charset val="238"/>
    </font>
    <font>
      <sz val="11"/>
      <color rgb="FFFF0000"/>
      <name val="Arial"/>
      <family val="2"/>
      <charset val="238"/>
    </font>
    <font>
      <b/>
      <u/>
      <sz val="10"/>
      <name val="Arial"/>
      <family val="2"/>
      <charset val="238"/>
    </font>
    <font>
      <u/>
      <sz val="10"/>
      <name val="Arial"/>
      <family val="2"/>
      <charset val="238"/>
    </font>
    <font>
      <sz val="8"/>
      <name val="Arial"/>
      <family val="2"/>
      <charset val="238"/>
    </font>
    <font>
      <sz val="10"/>
      <color theme="1"/>
      <name val="Aptos Narrow"/>
      <family val="2"/>
      <charset val="238"/>
      <scheme val="minor"/>
    </font>
    <font>
      <sz val="11"/>
      <color rgb="FF000000"/>
      <name val="Arial"/>
      <family val="2"/>
      <charset val="238"/>
    </font>
    <font>
      <b/>
      <sz val="11"/>
      <color rgb="FF000000"/>
      <name val="Arial"/>
      <family val="2"/>
      <charset val="238"/>
    </font>
    <font>
      <sz val="10"/>
      <color rgb="FF000000"/>
      <name val="Arial"/>
      <family val="2"/>
      <charset val="238"/>
    </font>
    <font>
      <b/>
      <i/>
      <sz val="10"/>
      <color theme="1"/>
      <name val="Arial"/>
      <family val="2"/>
      <charset val="238"/>
    </font>
    <font>
      <b/>
      <sz val="9"/>
      <color rgb="FF000000"/>
      <name val="Arial"/>
      <family val="2"/>
      <charset val="238"/>
    </font>
    <font>
      <b/>
      <sz val="9"/>
      <color theme="1"/>
      <name val="Arial"/>
      <family val="2"/>
      <charset val="238"/>
    </font>
    <font>
      <sz val="9"/>
      <color rgb="FF000000"/>
      <name val="Arial"/>
      <family val="2"/>
      <charset val="238"/>
    </font>
    <font>
      <sz val="9"/>
      <color rgb="FFED0000"/>
      <name val="Arial"/>
      <family val="2"/>
      <charset val="238"/>
    </font>
    <font>
      <b/>
      <sz val="14"/>
      <name val="Arial"/>
      <family val="2"/>
      <charset val="238"/>
    </font>
    <font>
      <b/>
      <sz val="9"/>
      <name val="Arial"/>
      <family val="2"/>
      <charset val="238"/>
    </font>
    <font>
      <sz val="11"/>
      <name val="Arial"/>
      <family val="2"/>
      <charset val="238"/>
    </font>
    <font>
      <b/>
      <i/>
      <sz val="10"/>
      <name val="Arial"/>
      <family val="2"/>
      <charset val="238"/>
    </font>
    <font>
      <sz val="10"/>
      <name val="Calibri"/>
      <family val="2"/>
      <charset val="238"/>
    </font>
    <font>
      <b/>
      <sz val="11"/>
      <color theme="0"/>
      <name val="Arial"/>
      <family val="2"/>
      <charset val="238"/>
    </font>
  </fonts>
  <fills count="6">
    <fill>
      <patternFill patternType="none"/>
    </fill>
    <fill>
      <patternFill patternType="gray125"/>
    </fill>
    <fill>
      <patternFill patternType="solid">
        <fgColor theme="9" tint="0.59996337778862885"/>
        <bgColor indexed="64"/>
      </patternFill>
    </fill>
    <fill>
      <patternFill patternType="solid">
        <fgColor rgb="FFC0C0C0"/>
        <bgColor indexed="64"/>
      </patternFill>
    </fill>
    <fill>
      <patternFill patternType="solid">
        <fgColor rgb="FFFFFFFF"/>
        <bgColor indexed="64"/>
      </patternFill>
    </fill>
    <fill>
      <patternFill patternType="solid">
        <fgColor theme="0"/>
        <bgColor indexed="64"/>
      </patternFill>
    </fill>
  </fills>
  <borders count="18">
    <border>
      <left/>
      <right/>
      <top/>
      <bottom/>
      <diagonal/>
    </border>
    <border>
      <left/>
      <right/>
      <top/>
      <bottom style="thin">
        <color indexed="64"/>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ouble">
        <color indexed="64"/>
      </top>
      <bottom/>
      <diagonal/>
    </border>
  </borders>
  <cellStyleXfs count="11">
    <xf numFmtId="0" fontId="0" fillId="0" borderId="0"/>
    <xf numFmtId="43" fontId="1" fillId="0" borderId="0" applyFont="0" applyFill="0" applyBorder="0" applyAlignment="0" applyProtection="0"/>
    <xf numFmtId="44" fontId="1" fillId="0" borderId="0" applyFont="0" applyFill="0" applyBorder="0" applyAlignment="0" applyProtection="0"/>
    <xf numFmtId="0" fontId="13" fillId="0" borderId="0"/>
    <xf numFmtId="4" fontId="6" fillId="2" borderId="0">
      <alignment horizontal="right" wrapText="1"/>
      <protection locked="0"/>
    </xf>
    <xf numFmtId="0" fontId="12" fillId="0" borderId="0"/>
    <xf numFmtId="0" fontId="12" fillId="0" borderId="0"/>
    <xf numFmtId="0" fontId="12" fillId="0" borderId="0"/>
    <xf numFmtId="4" fontId="12" fillId="0" borderId="0"/>
    <xf numFmtId="0" fontId="12" fillId="0" borderId="0"/>
    <xf numFmtId="0" fontId="13" fillId="0" borderId="0"/>
  </cellStyleXfs>
  <cellXfs count="391">
    <xf numFmtId="0" fontId="0" fillId="0" borderId="0" xfId="0"/>
    <xf numFmtId="0" fontId="2" fillId="0" borderId="0" xfId="0" applyFont="1" applyAlignment="1">
      <alignment horizontal="left"/>
    </xf>
    <xf numFmtId="0" fontId="2" fillId="0" borderId="0" xfId="0" applyFont="1"/>
    <xf numFmtId="0" fontId="3" fillId="0" borderId="0" xfId="0" applyFont="1"/>
    <xf numFmtId="0" fontId="4" fillId="0" borderId="0" xfId="0" applyFont="1"/>
    <xf numFmtId="164" fontId="4" fillId="0" borderId="0" xfId="0" applyNumberFormat="1" applyFont="1"/>
    <xf numFmtId="0" fontId="2" fillId="0" borderId="1" xfId="0" applyFont="1" applyBorder="1"/>
    <xf numFmtId="0" fontId="4" fillId="0" borderId="1" xfId="0" applyFont="1" applyBorder="1"/>
    <xf numFmtId="164" fontId="4" fillId="0" borderId="1" xfId="0" applyNumberFormat="1" applyFont="1" applyBorder="1"/>
    <xf numFmtId="0" fontId="4" fillId="0" borderId="2" xfId="0" applyFont="1" applyBorder="1"/>
    <xf numFmtId="0" fontId="5" fillId="0" borderId="2" xfId="0" applyFont="1" applyBorder="1"/>
    <xf numFmtId="0" fontId="2" fillId="0" borderId="2" xfId="0" applyFont="1" applyBorder="1"/>
    <xf numFmtId="164" fontId="4" fillId="0" borderId="2" xfId="2" applyNumberFormat="1" applyFont="1" applyBorder="1"/>
    <xf numFmtId="164" fontId="2" fillId="0" borderId="0" xfId="0" applyNumberFormat="1" applyFont="1"/>
    <xf numFmtId="0" fontId="6" fillId="0" borderId="0" xfId="0" applyFont="1"/>
    <xf numFmtId="0" fontId="7" fillId="0" borderId="3" xfId="0" applyFont="1" applyBorder="1"/>
    <xf numFmtId="0" fontId="7" fillId="0" borderId="4" xfId="0" applyFont="1" applyBorder="1"/>
    <xf numFmtId="0" fontId="7" fillId="0" borderId="6" xfId="0" applyFont="1" applyBorder="1"/>
    <xf numFmtId="0" fontId="8" fillId="0" borderId="0" xfId="0" applyFont="1"/>
    <xf numFmtId="164" fontId="8" fillId="0" borderId="0" xfId="0" applyNumberFormat="1" applyFont="1"/>
    <xf numFmtId="0" fontId="9" fillId="0" borderId="0" xfId="0" applyFont="1"/>
    <xf numFmtId="0" fontId="10" fillId="0" borderId="0" xfId="0" applyFont="1"/>
    <xf numFmtId="164" fontId="8" fillId="0" borderId="0" xfId="2" applyNumberFormat="1" applyFont="1" applyBorder="1"/>
    <xf numFmtId="164" fontId="2" fillId="0" borderId="1" xfId="0" applyNumberFormat="1" applyFont="1" applyBorder="1"/>
    <xf numFmtId="44" fontId="2" fillId="0" borderId="0" xfId="2" applyFont="1"/>
    <xf numFmtId="164" fontId="2" fillId="0" borderId="2" xfId="2" applyNumberFormat="1" applyFont="1" applyBorder="1"/>
    <xf numFmtId="0" fontId="7" fillId="0" borderId="0" xfId="0" applyFont="1"/>
    <xf numFmtId="0" fontId="6" fillId="0" borderId="8" xfId="0" applyFont="1" applyBorder="1"/>
    <xf numFmtId="0" fontId="6" fillId="0" borderId="1" xfId="0" applyFont="1" applyBorder="1"/>
    <xf numFmtId="0" fontId="11" fillId="0" borderId="0" xfId="0" applyFont="1" applyAlignment="1">
      <alignment horizontal="right" vertical="top"/>
    </xf>
    <xf numFmtId="0" fontId="11" fillId="0" borderId="0" xfId="0" applyFont="1" applyAlignment="1">
      <alignment horizontal="left" vertical="top" wrapText="1"/>
    </xf>
    <xf numFmtId="4" fontId="12" fillId="0" borderId="0" xfId="0" applyNumberFormat="1" applyFont="1" applyAlignment="1">
      <alignment horizontal="right" vertical="top"/>
    </xf>
    <xf numFmtId="0" fontId="6" fillId="0" borderId="0" xfId="0" applyFont="1" applyAlignment="1">
      <alignment horizontal="right" vertical="top"/>
    </xf>
    <xf numFmtId="165" fontId="6" fillId="0" borderId="0" xfId="0" applyNumberFormat="1" applyFont="1" applyAlignment="1">
      <alignment horizontal="right" vertical="top"/>
    </xf>
    <xf numFmtId="4" fontId="6" fillId="0" borderId="0" xfId="0" applyNumberFormat="1" applyFont="1" applyAlignment="1">
      <alignment horizontal="right" vertical="top"/>
    </xf>
    <xf numFmtId="0" fontId="6" fillId="0" borderId="0" xfId="0" applyFont="1" applyAlignment="1">
      <alignment horizontal="right" vertical="top" wrapText="1"/>
    </xf>
    <xf numFmtId="0" fontId="6" fillId="0" borderId="0" xfId="0" applyFont="1" applyAlignment="1">
      <alignment horizontal="left" vertical="top" wrapText="1"/>
    </xf>
    <xf numFmtId="165" fontId="6" fillId="0" borderId="0" xfId="0" applyNumberFormat="1" applyFont="1" applyAlignment="1">
      <alignment horizontal="right" vertical="top" wrapText="1"/>
    </xf>
    <xf numFmtId="4" fontId="12" fillId="0" borderId="0" xfId="0" applyNumberFormat="1" applyFont="1" applyAlignment="1">
      <alignment horizontal="right" vertical="top" wrapText="1"/>
    </xf>
    <xf numFmtId="4" fontId="6" fillId="0" borderId="0" xfId="0" applyNumberFormat="1" applyFont="1" applyAlignment="1">
      <alignment horizontal="right" vertical="top" wrapText="1"/>
    </xf>
    <xf numFmtId="165" fontId="12" fillId="0" borderId="0" xfId="0" applyNumberFormat="1" applyFont="1" applyAlignment="1">
      <alignment horizontal="left" vertical="top" wrapText="1"/>
    </xf>
    <xf numFmtId="166" fontId="12" fillId="0" borderId="0" xfId="1" applyNumberFormat="1" applyFont="1" applyAlignment="1" applyProtection="1">
      <alignment horizontal="left" vertical="top"/>
      <protection locked="0"/>
    </xf>
    <xf numFmtId="0" fontId="6" fillId="0" borderId="0" xfId="0" applyFont="1" applyAlignment="1">
      <alignment horizontal="left" vertical="top"/>
    </xf>
    <xf numFmtId="0" fontId="12" fillId="0" borderId="0" xfId="0" applyFont="1" applyAlignment="1" applyProtection="1">
      <alignment horizontal="left" vertical="top" wrapText="1"/>
      <protection locked="0"/>
    </xf>
    <xf numFmtId="165" fontId="12" fillId="0" borderId="0" xfId="0" applyNumberFormat="1" applyFont="1" applyAlignment="1" applyProtection="1">
      <alignment horizontal="left" vertical="top" wrapText="1"/>
      <protection locked="0"/>
    </xf>
    <xf numFmtId="4" fontId="12" fillId="0" borderId="0" xfId="0" applyNumberFormat="1" applyFont="1" applyAlignment="1" applyProtection="1">
      <alignment horizontal="left" vertical="top"/>
      <protection locked="0"/>
    </xf>
    <xf numFmtId="0" fontId="12" fillId="0" borderId="0" xfId="0" applyFont="1" applyAlignment="1">
      <alignment vertical="top" wrapText="1"/>
    </xf>
    <xf numFmtId="0" fontId="12" fillId="0" borderId="0" xfId="0" applyFont="1" applyAlignment="1">
      <alignment horizontal="right" vertical="top" wrapText="1"/>
    </xf>
    <xf numFmtId="165" fontId="12" fillId="0" borderId="0" xfId="0" applyNumberFormat="1" applyFont="1" applyAlignment="1">
      <alignment horizontal="right" vertical="top" wrapText="1"/>
    </xf>
    <xf numFmtId="4" fontId="12" fillId="0" borderId="0" xfId="0" applyNumberFormat="1" applyFont="1" applyAlignment="1" applyProtection="1">
      <alignment horizontal="right" vertical="top" wrapText="1"/>
      <protection locked="0"/>
    </xf>
    <xf numFmtId="0" fontId="14" fillId="0" borderId="0" xfId="0" applyFont="1" applyAlignment="1">
      <alignment vertical="top"/>
    </xf>
    <xf numFmtId="4" fontId="12" fillId="0" borderId="0" xfId="0" applyNumberFormat="1" applyFont="1" applyAlignment="1" applyProtection="1">
      <alignment horizontal="right" vertical="top"/>
      <protection locked="0"/>
    </xf>
    <xf numFmtId="0" fontId="14" fillId="0" borderId="0" xfId="0" applyFont="1" applyAlignment="1">
      <alignment vertical="top" wrapText="1"/>
    </xf>
    <xf numFmtId="4" fontId="12" fillId="0" borderId="0" xfId="1" applyNumberFormat="1" applyFont="1" applyAlignment="1" applyProtection="1">
      <alignment horizontal="left" vertical="top"/>
      <protection locked="0"/>
    </xf>
    <xf numFmtId="0" fontId="6" fillId="0" borderId="3" xfId="0" applyFont="1" applyBorder="1" applyAlignment="1">
      <alignment horizontal="left" vertical="top"/>
    </xf>
    <xf numFmtId="0" fontId="6" fillId="0" borderId="0" xfId="0" quotePrefix="1" applyFont="1" applyAlignment="1">
      <alignment horizontal="left" vertical="top" wrapText="1"/>
    </xf>
    <xf numFmtId="167" fontId="6" fillId="0" borderId="9" xfId="0" applyNumberFormat="1" applyFont="1" applyBorder="1" applyAlignment="1">
      <alignment horizontal="right" vertical="top"/>
    </xf>
    <xf numFmtId="167" fontId="12" fillId="0" borderId="4" xfId="0" applyNumberFormat="1" applyFont="1" applyBorder="1" applyAlignment="1" applyProtection="1">
      <alignment horizontal="right" vertical="top"/>
      <protection locked="0"/>
    </xf>
    <xf numFmtId="4" fontId="11" fillId="0" borderId="0" xfId="0" applyNumberFormat="1" applyFont="1" applyAlignment="1">
      <alignment horizontal="right" vertical="top"/>
    </xf>
    <xf numFmtId="0" fontId="11" fillId="0" borderId="0" xfId="0" applyFont="1" applyAlignment="1">
      <alignment vertical="top" wrapText="1"/>
    </xf>
    <xf numFmtId="0" fontId="16" fillId="0" borderId="3" xfId="0" applyFont="1" applyBorder="1" applyAlignment="1">
      <alignment horizontal="left" vertical="top"/>
    </xf>
    <xf numFmtId="0" fontId="16" fillId="0" borderId="8" xfId="0" applyFont="1" applyBorder="1" applyAlignment="1">
      <alignment horizontal="left" vertical="top"/>
    </xf>
    <xf numFmtId="0" fontId="16" fillId="0" borderId="6" xfId="0" applyFont="1" applyBorder="1" applyAlignment="1">
      <alignment horizontal="left" vertical="top"/>
    </xf>
    <xf numFmtId="0" fontId="17" fillId="0" borderId="4" xfId="0" applyFont="1" applyBorder="1" applyAlignment="1">
      <alignment vertical="top" wrapText="1"/>
    </xf>
    <xf numFmtId="0" fontId="17" fillId="0" borderId="0" xfId="0" applyFont="1" applyAlignment="1">
      <alignment vertical="top" wrapText="1"/>
    </xf>
    <xf numFmtId="0" fontId="17" fillId="0" borderId="1" xfId="0" applyFont="1" applyBorder="1" applyAlignment="1">
      <alignment vertical="top" wrapText="1"/>
    </xf>
    <xf numFmtId="0" fontId="6" fillId="0" borderId="4" xfId="0" applyFont="1" applyBorder="1"/>
    <xf numFmtId="0" fontId="6" fillId="0" borderId="1" xfId="0" applyFont="1" applyBorder="1" applyAlignment="1">
      <alignment horizontal="center"/>
    </xf>
    <xf numFmtId="0" fontId="6" fillId="0" borderId="0" xfId="0" applyFont="1" applyAlignment="1">
      <alignment horizontal="center"/>
    </xf>
    <xf numFmtId="0" fontId="12" fillId="0" borderId="4" xfId="0" applyFont="1" applyBorder="1" applyAlignment="1">
      <alignment vertical="top" wrapText="1"/>
    </xf>
    <xf numFmtId="0" fontId="12" fillId="0" borderId="1" xfId="0" applyFont="1" applyBorder="1" applyAlignment="1">
      <alignment vertical="top" wrapText="1"/>
    </xf>
    <xf numFmtId="0" fontId="17" fillId="0" borderId="4" xfId="0" applyFont="1" applyBorder="1" applyAlignment="1">
      <alignment horizontal="center"/>
    </xf>
    <xf numFmtId="2" fontId="17" fillId="0" borderId="4" xfId="0" applyNumberFormat="1" applyFont="1" applyBorder="1" applyAlignment="1">
      <alignment horizontal="center"/>
    </xf>
    <xf numFmtId="168" fontId="17" fillId="0" borderId="5" xfId="0" applyNumberFormat="1" applyFont="1" applyBorder="1" applyAlignment="1">
      <alignment horizontal="center"/>
    </xf>
    <xf numFmtId="0" fontId="17" fillId="0" borderId="1" xfId="0" applyFont="1" applyBorder="1" applyAlignment="1">
      <alignment horizontal="center"/>
    </xf>
    <xf numFmtId="2" fontId="17" fillId="0" borderId="1" xfId="0" applyNumberFormat="1" applyFont="1" applyBorder="1" applyAlignment="1">
      <alignment horizontal="center"/>
    </xf>
    <xf numFmtId="168" fontId="17" fillId="0" borderId="9" xfId="0" applyNumberFormat="1" applyFont="1" applyBorder="1" applyAlignment="1">
      <alignment horizontal="center"/>
    </xf>
    <xf numFmtId="0" fontId="6" fillId="0" borderId="1" xfId="0" applyFont="1" applyBorder="1" applyAlignment="1">
      <alignment horizontal="center" vertical="top"/>
    </xf>
    <xf numFmtId="0" fontId="2" fillId="0" borderId="8" xfId="0" applyFont="1" applyBorder="1"/>
    <xf numFmtId="0" fontId="12" fillId="0" borderId="1" xfId="0" applyFont="1" applyBorder="1" applyAlignment="1">
      <alignment horizontal="center"/>
    </xf>
    <xf numFmtId="2" fontId="12" fillId="0" borderId="1" xfId="0" applyNumberFormat="1" applyFont="1" applyBorder="1" applyAlignment="1">
      <alignment horizontal="center"/>
    </xf>
    <xf numFmtId="168" fontId="12" fillId="0" borderId="9" xfId="0" applyNumberFormat="1" applyFont="1" applyBorder="1" applyAlignment="1">
      <alignment horizontal="center"/>
    </xf>
    <xf numFmtId="0" fontId="6" fillId="0" borderId="1" xfId="0" applyFont="1" applyBorder="1" applyAlignment="1">
      <alignment wrapText="1"/>
    </xf>
    <xf numFmtId="0" fontId="6" fillId="0" borderId="0" xfId="0" applyFont="1" applyAlignment="1">
      <alignment wrapText="1"/>
    </xf>
    <xf numFmtId="0" fontId="12" fillId="0" borderId="0" xfId="0" applyFont="1" applyAlignment="1">
      <alignment horizontal="center"/>
    </xf>
    <xf numFmtId="2" fontId="12" fillId="0" borderId="0" xfId="0" applyNumberFormat="1" applyFont="1" applyAlignment="1">
      <alignment horizontal="center"/>
    </xf>
    <xf numFmtId="0" fontId="6" fillId="0" borderId="6" xfId="0" applyFont="1" applyBorder="1"/>
    <xf numFmtId="168" fontId="12" fillId="0" borderId="7" xfId="0" applyNumberFormat="1" applyFont="1" applyBorder="1" applyAlignment="1">
      <alignment horizontal="center"/>
    </xf>
    <xf numFmtId="0" fontId="2" fillId="0" borderId="6" xfId="0" applyFont="1" applyBorder="1"/>
    <xf numFmtId="0" fontId="18" fillId="0" borderId="0" xfId="0" applyFont="1"/>
    <xf numFmtId="0" fontId="15" fillId="0" borderId="8" xfId="0" applyFont="1" applyBorder="1" applyAlignment="1">
      <alignment horizontal="center"/>
    </xf>
    <xf numFmtId="0" fontId="17" fillId="0" borderId="0" xfId="0" applyFont="1" applyAlignment="1">
      <alignment horizontal="center"/>
    </xf>
    <xf numFmtId="2" fontId="17" fillId="0" borderId="0" xfId="0" applyNumberFormat="1" applyFont="1" applyAlignment="1">
      <alignment horizontal="center"/>
    </xf>
    <xf numFmtId="168" fontId="17" fillId="0" borderId="7" xfId="0" applyNumberFormat="1" applyFont="1" applyBorder="1" applyAlignment="1">
      <alignment horizontal="center"/>
    </xf>
    <xf numFmtId="0" fontId="12" fillId="0" borderId="4" xfId="0" applyFont="1" applyBorder="1" applyAlignment="1">
      <alignment horizontal="center" vertical="top"/>
    </xf>
    <xf numFmtId="0" fontId="12" fillId="0" borderId="1" xfId="0" applyFont="1" applyBorder="1" applyAlignment="1">
      <alignment horizontal="center" vertical="top"/>
    </xf>
    <xf numFmtId="0" fontId="7" fillId="0" borderId="5" xfId="0" applyFont="1" applyBorder="1"/>
    <xf numFmtId="0" fontId="7" fillId="0" borderId="7" xfId="0" applyFont="1" applyBorder="1"/>
    <xf numFmtId="0" fontId="6" fillId="0" borderId="9" xfId="0" applyFont="1" applyBorder="1"/>
    <xf numFmtId="168" fontId="4" fillId="0" borderId="0" xfId="0" applyNumberFormat="1" applyFont="1" applyAlignment="1">
      <alignment horizontal="center"/>
    </xf>
    <xf numFmtId="2" fontId="6" fillId="0" borderId="0" xfId="0" applyNumberFormat="1" applyFont="1" applyAlignment="1">
      <alignment horizontal="center"/>
    </xf>
    <xf numFmtId="2" fontId="2" fillId="0" borderId="0" xfId="0" applyNumberFormat="1" applyFont="1" applyAlignment="1">
      <alignment horizontal="center"/>
    </xf>
    <xf numFmtId="0" fontId="12" fillId="0" borderId="0" xfId="0" applyFont="1" applyAlignment="1">
      <alignment horizontal="left" vertical="top" wrapText="1"/>
    </xf>
    <xf numFmtId="49" fontId="12" fillId="0" borderId="0" xfId="0" applyNumberFormat="1" applyFont="1" applyAlignment="1">
      <alignment horizontal="left" vertical="top" wrapText="1"/>
    </xf>
    <xf numFmtId="0" fontId="14" fillId="0" borderId="0" xfId="3" applyFont="1" applyAlignment="1">
      <alignment horizontal="left" vertical="top" wrapText="1"/>
    </xf>
    <xf numFmtId="168" fontId="4" fillId="0" borderId="0" xfId="0" applyNumberFormat="1" applyFont="1" applyAlignment="1">
      <alignment horizontal="right"/>
    </xf>
    <xf numFmtId="0" fontId="6" fillId="0" borderId="4" xfId="0" applyFont="1" applyBorder="1" applyAlignment="1">
      <alignment horizontal="center"/>
    </xf>
    <xf numFmtId="0" fontId="2" fillId="0" borderId="0" xfId="0" applyFont="1" applyAlignment="1">
      <alignment horizontal="right" vertical="top"/>
    </xf>
    <xf numFmtId="165" fontId="2" fillId="0" borderId="0" xfId="0" applyNumberFormat="1" applyFont="1" applyAlignment="1">
      <alignment horizontal="right" vertical="top"/>
    </xf>
    <xf numFmtId="4" fontId="2" fillId="0" borderId="0" xfId="0" applyNumberFormat="1" applyFont="1" applyAlignment="1">
      <alignment horizontal="right" vertical="top"/>
    </xf>
    <xf numFmtId="0" fontId="2" fillId="0" borderId="0" xfId="0" applyFont="1" applyAlignment="1">
      <alignment horizontal="left" vertical="top" wrapText="1"/>
    </xf>
    <xf numFmtId="0" fontId="2" fillId="0" borderId="4" xfId="0" applyFont="1" applyBorder="1" applyAlignment="1">
      <alignment horizontal="center"/>
    </xf>
    <xf numFmtId="0" fontId="2" fillId="0" borderId="4" xfId="0" applyFont="1" applyBorder="1"/>
    <xf numFmtId="0" fontId="2" fillId="0" borderId="5" xfId="0" applyFont="1" applyBorder="1"/>
    <xf numFmtId="0" fontId="2" fillId="0" borderId="0" xfId="0" applyFont="1" applyAlignment="1">
      <alignment horizontal="center"/>
    </xf>
    <xf numFmtId="0" fontId="2" fillId="0" borderId="0" xfId="0" applyFont="1" applyAlignment="1">
      <alignment horizontal="right"/>
    </xf>
    <xf numFmtId="0" fontId="12" fillId="0" borderId="3" xfId="0" applyFont="1" applyBorder="1" applyAlignment="1">
      <alignment horizontal="left" vertical="top"/>
    </xf>
    <xf numFmtId="0" fontId="2" fillId="0" borderId="5" xfId="0" applyFont="1" applyBorder="1" applyAlignment="1">
      <alignment horizontal="right"/>
    </xf>
    <xf numFmtId="0" fontId="12" fillId="0" borderId="8" xfId="0" applyFont="1" applyBorder="1" applyAlignment="1">
      <alignment horizontal="left" vertical="top"/>
    </xf>
    <xf numFmtId="0" fontId="12" fillId="0" borderId="10" xfId="0" applyFont="1" applyBorder="1" applyAlignment="1">
      <alignment horizontal="left" vertical="top"/>
    </xf>
    <xf numFmtId="0" fontId="12" fillId="0" borderId="11" xfId="0" applyFont="1" applyBorder="1" applyAlignment="1">
      <alignment vertical="top" wrapText="1"/>
    </xf>
    <xf numFmtId="0" fontId="12" fillId="0" borderId="11" xfId="0" applyFont="1" applyBorder="1" applyAlignment="1">
      <alignment horizontal="center"/>
    </xf>
    <xf numFmtId="2" fontId="12" fillId="0" borderId="11" xfId="0" applyNumberFormat="1" applyFont="1" applyBorder="1" applyAlignment="1">
      <alignment horizontal="center"/>
    </xf>
    <xf numFmtId="168" fontId="12" fillId="0" borderId="12" xfId="0" applyNumberFormat="1" applyFont="1" applyBorder="1" applyAlignment="1">
      <alignment horizontal="right"/>
    </xf>
    <xf numFmtId="167" fontId="2" fillId="0" borderId="5" xfId="0" applyNumberFormat="1" applyFont="1" applyBorder="1" applyAlignment="1">
      <alignment horizontal="right"/>
    </xf>
    <xf numFmtId="0" fontId="12" fillId="0" borderId="6" xfId="0" applyFont="1" applyBorder="1" applyAlignment="1">
      <alignment horizontal="left" vertical="top"/>
    </xf>
    <xf numFmtId="0" fontId="12" fillId="0" borderId="4" xfId="0" applyFont="1" applyBorder="1" applyAlignment="1">
      <alignment horizontal="center"/>
    </xf>
    <xf numFmtId="2" fontId="12" fillId="0" borderId="4" xfId="0" applyNumberFormat="1" applyFont="1" applyBorder="1" applyAlignment="1">
      <alignment horizontal="center"/>
    </xf>
    <xf numFmtId="168" fontId="12" fillId="0" borderId="5" xfId="0" applyNumberFormat="1" applyFont="1" applyBorder="1" applyAlignment="1">
      <alignment horizontal="right"/>
    </xf>
    <xf numFmtId="168" fontId="12" fillId="0" borderId="0" xfId="0" applyNumberFormat="1" applyFont="1" applyAlignment="1">
      <alignment horizontal="right"/>
    </xf>
    <xf numFmtId="168" fontId="12" fillId="0" borderId="7" xfId="0" applyNumberFormat="1" applyFont="1" applyBorder="1" applyAlignment="1">
      <alignment horizontal="right"/>
    </xf>
    <xf numFmtId="168" fontId="12" fillId="0" borderId="9" xfId="0" applyNumberFormat="1" applyFont="1" applyBorder="1" applyAlignment="1">
      <alignment horizontal="right"/>
    </xf>
    <xf numFmtId="168" fontId="19" fillId="0" borderId="0" xfId="0" applyNumberFormat="1" applyFont="1" applyAlignment="1">
      <alignment horizontal="right"/>
    </xf>
    <xf numFmtId="168" fontId="20" fillId="0" borderId="5" xfId="0" applyNumberFormat="1" applyFont="1" applyBorder="1" applyAlignment="1">
      <alignment horizontal="right"/>
    </xf>
    <xf numFmtId="168" fontId="20" fillId="0" borderId="1" xfId="0" applyNumberFormat="1" applyFont="1" applyBorder="1" applyAlignment="1">
      <alignment horizontal="center"/>
    </xf>
    <xf numFmtId="0" fontId="21" fillId="0" borderId="4" xfId="0" applyFont="1" applyBorder="1" applyAlignment="1">
      <alignment wrapText="1"/>
    </xf>
    <xf numFmtId="168" fontId="11" fillId="0" borderId="0" xfId="0" applyNumberFormat="1" applyFont="1" applyAlignment="1">
      <alignment horizontal="right"/>
    </xf>
    <xf numFmtId="0" fontId="12" fillId="0" borderId="0" xfId="0" applyFont="1" applyAlignment="1">
      <alignment horizontal="left" vertical="top"/>
    </xf>
    <xf numFmtId="168" fontId="12" fillId="0" borderId="5" xfId="0" applyNumberFormat="1" applyFont="1" applyBorder="1" applyAlignment="1">
      <alignment horizontal="center"/>
    </xf>
    <xf numFmtId="0" fontId="15" fillId="0" borderId="4" xfId="0" applyFont="1" applyBorder="1" applyAlignment="1">
      <alignment horizontal="center"/>
    </xf>
    <xf numFmtId="2" fontId="15" fillId="0" borderId="4" xfId="0" applyNumberFormat="1" applyFont="1" applyBorder="1" applyAlignment="1">
      <alignment horizontal="center"/>
    </xf>
    <xf numFmtId="168" fontId="15" fillId="0" borderId="5" xfId="0" applyNumberFormat="1" applyFont="1" applyBorder="1" applyAlignment="1">
      <alignment horizontal="right"/>
    </xf>
    <xf numFmtId="0" fontId="15" fillId="0" borderId="6" xfId="0" applyFont="1" applyBorder="1" applyAlignment="1">
      <alignment horizontal="left" vertical="top"/>
    </xf>
    <xf numFmtId="0" fontId="12" fillId="0" borderId="3" xfId="0" applyFont="1" applyBorder="1" applyAlignment="1">
      <alignment horizontal="center" vertical="top"/>
    </xf>
    <xf numFmtId="0" fontId="12" fillId="0" borderId="5" xfId="0" applyFont="1" applyBorder="1" applyAlignment="1">
      <alignment horizontal="center" wrapText="1"/>
    </xf>
    <xf numFmtId="164" fontId="4" fillId="0" borderId="0" xfId="0" applyNumberFormat="1" applyFont="1" applyAlignment="1">
      <alignment horizontal="right" vertical="center"/>
    </xf>
    <xf numFmtId="164" fontId="2" fillId="0" borderId="0" xfId="0" applyNumberFormat="1" applyFont="1" applyAlignment="1">
      <alignment horizontal="right"/>
    </xf>
    <xf numFmtId="0" fontId="4" fillId="0" borderId="0" xfId="0" applyFont="1" applyAlignment="1">
      <alignment horizontal="left" vertical="top"/>
    </xf>
    <xf numFmtId="0" fontId="14" fillId="0" borderId="0" xfId="0" applyFont="1" applyAlignment="1">
      <alignment horizontal="left" vertical="top" wrapText="1"/>
    </xf>
    <xf numFmtId="0" fontId="11" fillId="0" borderId="0" xfId="0" applyFont="1" applyAlignment="1">
      <alignment horizontal="left" vertical="top"/>
    </xf>
    <xf numFmtId="0" fontId="25" fillId="0" borderId="0" xfId="0" applyFont="1"/>
    <xf numFmtId="4" fontId="2" fillId="0" borderId="0" xfId="0" applyNumberFormat="1" applyFont="1"/>
    <xf numFmtId="0" fontId="4" fillId="0" borderId="0" xfId="0" applyFont="1" applyAlignment="1">
      <alignment vertical="center"/>
    </xf>
    <xf numFmtId="0" fontId="6" fillId="0" borderId="0" xfId="0" applyFont="1" applyAlignment="1">
      <alignment vertical="center"/>
    </xf>
    <xf numFmtId="0" fontId="26" fillId="0" borderId="13" xfId="0" applyFont="1" applyBorder="1" applyAlignment="1">
      <alignment horizontal="center" vertical="center"/>
    </xf>
    <xf numFmtId="0" fontId="26" fillId="0" borderId="13" xfId="0" applyFont="1" applyBorder="1" applyAlignment="1">
      <alignment vertical="center"/>
    </xf>
    <xf numFmtId="0" fontId="2" fillId="0" borderId="13" xfId="0" applyFont="1" applyBorder="1"/>
    <xf numFmtId="0" fontId="2" fillId="0" borderId="13" xfId="0" applyFont="1" applyBorder="1" applyAlignment="1">
      <alignment vertical="top"/>
    </xf>
    <xf numFmtId="0" fontId="4" fillId="0" borderId="13" xfId="0" applyFont="1" applyBorder="1" applyAlignment="1">
      <alignment vertical="center" wrapText="1"/>
    </xf>
    <xf numFmtId="0" fontId="2" fillId="0" borderId="13" xfId="0" applyFont="1" applyBorder="1" applyAlignment="1">
      <alignment vertical="center" wrapText="1"/>
    </xf>
    <xf numFmtId="0" fontId="2" fillId="0" borderId="13" xfId="0" applyFont="1" applyBorder="1" applyAlignment="1">
      <alignment vertical="top" wrapText="1"/>
    </xf>
    <xf numFmtId="0" fontId="27" fillId="0" borderId="13" xfId="0" applyFont="1" applyBorder="1" applyAlignment="1">
      <alignment horizontal="center" vertical="center"/>
    </xf>
    <xf numFmtId="0" fontId="11" fillId="0" borderId="13" xfId="0" applyFont="1" applyBorder="1" applyAlignment="1">
      <alignment horizontal="center" vertical="center"/>
    </xf>
    <xf numFmtId="0" fontId="6" fillId="0" borderId="13" xfId="0" applyFont="1" applyBorder="1" applyAlignment="1">
      <alignment horizontal="center" vertical="center"/>
    </xf>
    <xf numFmtId="0" fontId="6" fillId="0" borderId="13" xfId="0" applyFont="1" applyBorder="1" applyAlignment="1">
      <alignment vertical="center"/>
    </xf>
    <xf numFmtId="0" fontId="28" fillId="0" borderId="13" xfId="0" applyFont="1" applyBorder="1" applyAlignment="1">
      <alignment vertical="center"/>
    </xf>
    <xf numFmtId="0" fontId="28" fillId="0" borderId="13" xfId="0" applyFont="1" applyBorder="1" applyAlignment="1">
      <alignment horizontal="center" vertical="center"/>
    </xf>
    <xf numFmtId="0" fontId="29" fillId="0" borderId="0" xfId="0" applyFont="1" applyAlignment="1">
      <alignment vertical="center"/>
    </xf>
    <xf numFmtId="0" fontId="30" fillId="3" borderId="13" xfId="0" applyFont="1" applyFill="1" applyBorder="1" applyAlignment="1">
      <alignment horizontal="center" vertical="center"/>
    </xf>
    <xf numFmtId="0" fontId="30" fillId="3" borderId="13" xfId="0" applyFont="1" applyFill="1" applyBorder="1" applyAlignment="1">
      <alignment vertical="center"/>
    </xf>
    <xf numFmtId="4" fontId="30" fillId="3" borderId="13" xfId="0" applyNumberFormat="1" applyFont="1" applyFill="1" applyBorder="1" applyAlignment="1">
      <alignment horizontal="center" vertical="center" wrapText="1"/>
    </xf>
    <xf numFmtId="4" fontId="30" fillId="3" borderId="13" xfId="0" applyNumberFormat="1" applyFont="1" applyFill="1" applyBorder="1" applyAlignment="1">
      <alignment horizontal="center" vertical="center"/>
    </xf>
    <xf numFmtId="0" fontId="31" fillId="0" borderId="13" xfId="0" applyFont="1" applyBorder="1" applyAlignment="1">
      <alignment horizontal="center" vertical="center"/>
    </xf>
    <xf numFmtId="0" fontId="31" fillId="0" borderId="13" xfId="0" applyFont="1" applyBorder="1" applyAlignment="1">
      <alignment vertical="center"/>
    </xf>
    <xf numFmtId="4" fontId="31" fillId="0" borderId="13" xfId="0" applyNumberFormat="1" applyFont="1" applyBorder="1" applyAlignment="1">
      <alignment horizontal="center" vertical="center" wrapText="1"/>
    </xf>
    <xf numFmtId="4" fontId="31" fillId="0" borderId="13" xfId="0" applyNumberFormat="1" applyFont="1" applyBorder="1" applyAlignment="1">
      <alignment horizontal="center" vertical="center"/>
    </xf>
    <xf numFmtId="0" fontId="7" fillId="0" borderId="13" xfId="0" applyFont="1" applyBorder="1" applyAlignment="1">
      <alignment horizontal="center" vertical="center"/>
    </xf>
    <xf numFmtId="0" fontId="7" fillId="0" borderId="13" xfId="0" applyFont="1" applyBorder="1" applyAlignment="1">
      <alignment vertical="center"/>
    </xf>
    <xf numFmtId="4" fontId="7" fillId="0" borderId="13" xfId="0" applyNumberFormat="1" applyFont="1" applyBorder="1" applyAlignment="1">
      <alignment horizontal="center" vertical="center" wrapText="1"/>
    </xf>
    <xf numFmtId="4" fontId="7" fillId="0" borderId="13" xfId="0" applyNumberFormat="1" applyFont="1" applyBorder="1" applyAlignment="1">
      <alignment horizontal="center" vertical="center"/>
    </xf>
    <xf numFmtId="0" fontId="7" fillId="0" borderId="13" xfId="0" applyFont="1" applyBorder="1" applyAlignment="1">
      <alignment vertical="center" wrapText="1"/>
    </xf>
    <xf numFmtId="0" fontId="2" fillId="0" borderId="13" xfId="0" applyFont="1" applyBorder="1" applyAlignment="1">
      <alignment vertical="center"/>
    </xf>
    <xf numFmtId="4" fontId="2" fillId="0" borderId="13" xfId="0" applyNumberFormat="1" applyFont="1" applyBorder="1" applyAlignment="1">
      <alignment vertical="center" wrapText="1"/>
    </xf>
    <xf numFmtId="4" fontId="2" fillId="0" borderId="13" xfId="0" applyNumberFormat="1" applyFont="1" applyBorder="1" applyAlignment="1">
      <alignment vertical="center"/>
    </xf>
    <xf numFmtId="0" fontId="32" fillId="0" borderId="13" xfId="0" applyFont="1" applyBorder="1" applyAlignment="1">
      <alignment horizontal="center" vertical="center"/>
    </xf>
    <xf numFmtId="0" fontId="7" fillId="0" borderId="14" xfId="0" applyFont="1" applyBorder="1" applyAlignment="1">
      <alignment vertical="center" wrapText="1"/>
    </xf>
    <xf numFmtId="0" fontId="31" fillId="0" borderId="13" xfId="0" applyFont="1" applyBorder="1" applyAlignment="1">
      <alignment vertical="center" wrapText="1"/>
    </xf>
    <xf numFmtId="0" fontId="32" fillId="4" borderId="13" xfId="0" applyFont="1" applyFill="1" applyBorder="1" applyAlignment="1">
      <alignment horizontal="center" vertical="center"/>
    </xf>
    <xf numFmtId="0" fontId="33" fillId="4" borderId="13" xfId="0" applyFont="1" applyFill="1" applyBorder="1" applyAlignment="1">
      <alignment horizontal="center" vertical="center"/>
    </xf>
    <xf numFmtId="4" fontId="33" fillId="4" borderId="13" xfId="0" applyNumberFormat="1" applyFont="1" applyFill="1" applyBorder="1" applyAlignment="1">
      <alignment horizontal="center" vertical="center"/>
    </xf>
    <xf numFmtId="0" fontId="33" fillId="0" borderId="13" xfId="0" applyFont="1" applyBorder="1" applyAlignment="1">
      <alignment horizontal="center" vertical="center"/>
    </xf>
    <xf numFmtId="4" fontId="33" fillId="0" borderId="13" xfId="0" applyNumberFormat="1" applyFont="1" applyBorder="1" applyAlignment="1">
      <alignment horizontal="center" vertical="center"/>
    </xf>
    <xf numFmtId="0" fontId="7" fillId="0" borderId="13" xfId="0" applyFont="1" applyBorder="1" applyAlignment="1">
      <alignment horizontal="center" vertical="center" wrapText="1"/>
    </xf>
    <xf numFmtId="4" fontId="6" fillId="0" borderId="13" xfId="0" applyNumberFormat="1" applyFont="1" applyBorder="1" applyAlignment="1">
      <alignment horizontal="center" vertical="center"/>
    </xf>
    <xf numFmtId="0" fontId="12" fillId="0" borderId="0" xfId="5" applyAlignment="1">
      <alignment horizontal="center" vertical="top"/>
    </xf>
    <xf numFmtId="0" fontId="12" fillId="0" borderId="0" xfId="5"/>
    <xf numFmtId="0" fontId="12" fillId="0" borderId="0" xfId="5" applyAlignment="1">
      <alignment horizontal="center"/>
    </xf>
    <xf numFmtId="0" fontId="12" fillId="0" borderId="0" xfId="5" applyAlignment="1">
      <alignment horizontal="right"/>
    </xf>
    <xf numFmtId="0" fontId="34" fillId="0" borderId="0" xfId="5" applyFont="1"/>
    <xf numFmtId="0" fontId="14" fillId="0" borderId="0" xfId="5" applyFont="1"/>
    <xf numFmtId="0" fontId="35" fillId="0" borderId="0" xfId="5" applyFont="1"/>
    <xf numFmtId="0" fontId="18" fillId="0" borderId="0" xfId="5" applyFont="1"/>
    <xf numFmtId="0" fontId="12" fillId="0" borderId="0" xfId="5" applyAlignment="1">
      <alignment vertical="center"/>
    </xf>
    <xf numFmtId="0" fontId="12" fillId="0" borderId="17" xfId="5" applyBorder="1"/>
    <xf numFmtId="167" fontId="36" fillId="0" borderId="17" xfId="5" applyNumberFormat="1" applyFont="1" applyBorder="1" applyAlignment="1">
      <alignment horizontal="right"/>
    </xf>
    <xf numFmtId="0" fontId="36" fillId="0" borderId="0" xfId="5" applyFont="1" applyAlignment="1">
      <alignment horizontal="right"/>
    </xf>
    <xf numFmtId="0" fontId="20" fillId="0" borderId="0" xfId="5" applyFont="1"/>
    <xf numFmtId="0" fontId="36" fillId="0" borderId="17" xfId="5" applyFont="1" applyBorder="1" applyAlignment="1">
      <alignment horizontal="right"/>
    </xf>
    <xf numFmtId="0" fontId="12" fillId="0" borderId="13" xfId="5" applyBorder="1" applyAlignment="1">
      <alignment horizontal="center" vertical="top"/>
    </xf>
    <xf numFmtId="0" fontId="14" fillId="0" borderId="13" xfId="5" applyFont="1" applyBorder="1" applyAlignment="1">
      <alignment vertical="center"/>
    </xf>
    <xf numFmtId="0" fontId="12" fillId="0" borderId="13" xfId="5" applyBorder="1" applyAlignment="1">
      <alignment horizontal="center" vertical="center"/>
    </xf>
    <xf numFmtId="4" fontId="12" fillId="0" borderId="13" xfId="5" applyNumberFormat="1" applyBorder="1" applyAlignment="1">
      <alignment horizontal="center" vertical="center"/>
    </xf>
    <xf numFmtId="4" fontId="12" fillId="0" borderId="13" xfId="5" applyNumberFormat="1" applyBorder="1" applyAlignment="1">
      <alignment horizontal="right"/>
    </xf>
    <xf numFmtId="0" fontId="14" fillId="0" borderId="13" xfId="5" applyFont="1" applyBorder="1"/>
    <xf numFmtId="0" fontId="12" fillId="0" borderId="13" xfId="5" applyBorder="1" applyAlignment="1">
      <alignment horizontal="center"/>
    </xf>
    <xf numFmtId="4" fontId="12" fillId="0" borderId="13" xfId="5" applyNumberFormat="1" applyBorder="1" applyAlignment="1">
      <alignment horizontal="center"/>
    </xf>
    <xf numFmtId="0" fontId="12" fillId="0" borderId="13" xfId="5" applyBorder="1" applyAlignment="1">
      <alignment horizontal="left" vertical="top" wrapText="1"/>
    </xf>
    <xf numFmtId="0" fontId="12" fillId="0" borderId="13" xfId="5" applyBorder="1" applyAlignment="1" applyProtection="1">
      <alignment horizontal="right"/>
      <protection locked="0"/>
    </xf>
    <xf numFmtId="1" fontId="12" fillId="0" borderId="13" xfId="5" applyNumberFormat="1" applyBorder="1" applyAlignment="1">
      <alignment horizontal="center"/>
    </xf>
    <xf numFmtId="0" fontId="12" fillId="0" borderId="13" xfId="5" applyBorder="1" applyAlignment="1">
      <alignment vertical="top" wrapText="1"/>
    </xf>
    <xf numFmtId="0" fontId="14" fillId="0" borderId="13" xfId="5" applyFont="1" applyBorder="1" applyAlignment="1">
      <alignment vertical="center" wrapText="1"/>
    </xf>
    <xf numFmtId="0" fontId="14" fillId="0" borderId="13" xfId="5" applyFont="1" applyBorder="1" applyAlignment="1">
      <alignment vertical="top" wrapText="1"/>
    </xf>
    <xf numFmtId="2" fontId="12" fillId="0" borderId="13" xfId="5" applyNumberFormat="1" applyBorder="1" applyAlignment="1">
      <alignment horizontal="center"/>
    </xf>
    <xf numFmtId="0" fontId="12" fillId="0" borderId="13" xfId="5" applyBorder="1"/>
    <xf numFmtId="0" fontId="14" fillId="0" borderId="13" xfId="5" applyFont="1" applyBorder="1" applyAlignment="1">
      <alignment horizontal="center" vertical="top"/>
    </xf>
    <xf numFmtId="0" fontId="37" fillId="0" borderId="13" xfId="5" applyFont="1" applyBorder="1"/>
    <xf numFmtId="0" fontId="14" fillId="0" borderId="13" xfId="5" applyFont="1" applyBorder="1" applyAlignment="1">
      <alignment horizontal="center"/>
    </xf>
    <xf numFmtId="4" fontId="14" fillId="0" borderId="13" xfId="5" applyNumberFormat="1" applyFont="1" applyBorder="1" applyAlignment="1">
      <alignment horizontal="center"/>
    </xf>
    <xf numFmtId="4" fontId="19" fillId="0" borderId="13" xfId="5" applyNumberFormat="1" applyFont="1" applyBorder="1" applyAlignment="1">
      <alignment horizontal="right"/>
    </xf>
    <xf numFmtId="0" fontId="12" fillId="5" borderId="13" xfId="5" applyFill="1" applyBorder="1" applyAlignment="1">
      <alignment horizontal="center" vertical="top"/>
    </xf>
    <xf numFmtId="49" fontId="12" fillId="0" borderId="13" xfId="6" applyNumberFormat="1" applyBorder="1" applyAlignment="1">
      <alignment vertical="top" wrapText="1"/>
    </xf>
    <xf numFmtId="168" fontId="12" fillId="5" borderId="13" xfId="5" applyNumberFormat="1" applyFill="1" applyBorder="1" applyAlignment="1">
      <alignment horizontal="right"/>
    </xf>
    <xf numFmtId="0" fontId="12" fillId="0" borderId="13" xfId="7" applyBorder="1" applyAlignment="1">
      <alignment vertical="top" wrapText="1"/>
    </xf>
    <xf numFmtId="0" fontId="12" fillId="0" borderId="13" xfId="5" applyBorder="1" applyAlignment="1">
      <alignment horizontal="right"/>
    </xf>
    <xf numFmtId="0" fontId="14" fillId="0" borderId="13" xfId="7" applyFont="1" applyBorder="1" applyAlignment="1">
      <alignment vertical="top" wrapText="1"/>
    </xf>
    <xf numFmtId="4" fontId="12" fillId="5" borderId="13" xfId="5" applyNumberFormat="1" applyFill="1" applyBorder="1" applyAlignment="1">
      <alignment horizontal="center"/>
    </xf>
    <xf numFmtId="169" fontId="12" fillId="5" borderId="13" xfId="5" applyNumberFormat="1" applyFill="1" applyBorder="1" applyAlignment="1">
      <alignment horizontal="center"/>
    </xf>
    <xf numFmtId="168" fontId="12" fillId="0" borderId="13" xfId="5" applyNumberFormat="1" applyBorder="1" applyAlignment="1">
      <alignment horizontal="right"/>
    </xf>
    <xf numFmtId="0" fontId="12" fillId="5" borderId="13" xfId="5" applyFill="1" applyBorder="1" applyAlignment="1">
      <alignment horizontal="center" vertical="center"/>
    </xf>
    <xf numFmtId="0" fontId="14" fillId="0" borderId="13" xfId="7" applyFont="1" applyBorder="1" applyAlignment="1">
      <alignment vertical="center" wrapText="1"/>
    </xf>
    <xf numFmtId="4" fontId="12" fillId="0" borderId="13" xfId="8" applyBorder="1" applyAlignment="1">
      <alignment horizontal="justify" vertical="top" wrapText="1"/>
    </xf>
    <xf numFmtId="4" fontId="12" fillId="0" borderId="13" xfId="8" applyBorder="1" applyAlignment="1">
      <alignment horizontal="left" vertical="top" wrapText="1"/>
    </xf>
    <xf numFmtId="4" fontId="12" fillId="0" borderId="14" xfId="5" applyNumberFormat="1" applyBorder="1" applyAlignment="1">
      <alignment horizontal="right"/>
    </xf>
    <xf numFmtId="169" fontId="12" fillId="0" borderId="13" xfId="5" applyNumberFormat="1" applyBorder="1" applyAlignment="1">
      <alignment horizontal="center"/>
    </xf>
    <xf numFmtId="0" fontId="12" fillId="0" borderId="13" xfId="5" quotePrefix="1" applyBorder="1" applyAlignment="1">
      <alignment horizontal="center" vertical="top"/>
    </xf>
    <xf numFmtId="0" fontId="12" fillId="0" borderId="13" xfId="5" applyBorder="1" applyAlignment="1">
      <alignment vertical="top"/>
    </xf>
    <xf numFmtId="0" fontId="14" fillId="0" borderId="13" xfId="5" applyFont="1" applyBorder="1" applyAlignment="1">
      <alignment vertical="top"/>
    </xf>
    <xf numFmtId="0" fontId="37" fillId="0" borderId="13" xfId="5" applyFont="1" applyBorder="1" applyAlignment="1">
      <alignment vertical="top" wrapText="1"/>
    </xf>
    <xf numFmtId="168" fontId="19" fillId="0" borderId="13" xfId="5" applyNumberFormat="1" applyFont="1" applyBorder="1" applyAlignment="1">
      <alignment horizontal="right"/>
    </xf>
    <xf numFmtId="4" fontId="12" fillId="0" borderId="13" xfId="5" applyNumberFormat="1" applyBorder="1"/>
    <xf numFmtId="2" fontId="12" fillId="0" borderId="13" xfId="5" applyNumberFormat="1" applyBorder="1"/>
    <xf numFmtId="4" fontId="12" fillId="0" borderId="13" xfId="5" applyNumberFormat="1" applyBorder="1" applyAlignment="1">
      <alignment horizontal="right" vertical="center"/>
    </xf>
    <xf numFmtId="0" fontId="37" fillId="0" borderId="0" xfId="5" applyFont="1" applyAlignment="1">
      <alignment vertical="top" wrapText="1"/>
    </xf>
    <xf numFmtId="4" fontId="12" fillId="0" borderId="0" xfId="5" applyNumberFormat="1" applyAlignment="1">
      <alignment horizontal="center"/>
    </xf>
    <xf numFmtId="4" fontId="12" fillId="0" borderId="0" xfId="5" applyNumberFormat="1" applyAlignment="1">
      <alignment horizontal="right"/>
    </xf>
    <xf numFmtId="168" fontId="19" fillId="0" borderId="0" xfId="5" applyNumberFormat="1" applyFont="1" applyAlignment="1">
      <alignment horizontal="right"/>
    </xf>
    <xf numFmtId="167" fontId="19" fillId="0" borderId="0" xfId="5" applyNumberFormat="1" applyFont="1"/>
    <xf numFmtId="0" fontId="5" fillId="0" borderId="0" xfId="0" applyFont="1"/>
    <xf numFmtId="0" fontId="20" fillId="0" borderId="0" xfId="5" applyFont="1" applyAlignment="1">
      <alignment horizontal="right"/>
    </xf>
    <xf numFmtId="164" fontId="39" fillId="0" borderId="0" xfId="0" applyNumberFormat="1" applyFont="1"/>
    <xf numFmtId="0" fontId="5" fillId="5" borderId="1" xfId="0" applyFont="1" applyFill="1" applyBorder="1"/>
    <xf numFmtId="0" fontId="4" fillId="0" borderId="0" xfId="0" applyFont="1" applyAlignment="1">
      <alignment horizontal="right"/>
    </xf>
    <xf numFmtId="0" fontId="4" fillId="0" borderId="1" xfId="0" applyFont="1" applyBorder="1" applyAlignment="1">
      <alignment horizontal="right"/>
    </xf>
    <xf numFmtId="0" fontId="6" fillId="0" borderId="10" xfId="0" applyFont="1" applyBorder="1" applyAlignment="1">
      <alignment horizontal="left" vertical="top" wrapText="1"/>
    </xf>
    <xf numFmtId="0" fontId="6" fillId="0" borderId="11" xfId="0" applyFont="1" applyBorder="1" applyAlignment="1">
      <alignment horizontal="center"/>
    </xf>
    <xf numFmtId="2" fontId="6" fillId="0" borderId="11" xfId="0" applyNumberFormat="1" applyFont="1" applyBorder="1" applyAlignment="1">
      <alignment horizontal="center"/>
    </xf>
    <xf numFmtId="0" fontId="11" fillId="0" borderId="0" xfId="0" applyFont="1"/>
    <xf numFmtId="0" fontId="12" fillId="0" borderId="0" xfId="0" quotePrefix="1" applyFont="1" applyAlignment="1">
      <alignment horizontal="left" vertical="top" wrapText="1"/>
    </xf>
    <xf numFmtId="0" fontId="6" fillId="0" borderId="4" xfId="0" quotePrefix="1" applyFont="1" applyBorder="1" applyAlignment="1">
      <alignment horizontal="left" vertical="top" wrapText="1"/>
    </xf>
    <xf numFmtId="0" fontId="6" fillId="0" borderId="4" xfId="0" applyFont="1" applyBorder="1" applyAlignment="1">
      <alignment horizontal="right" vertical="top"/>
    </xf>
    <xf numFmtId="165" fontId="6" fillId="0" borderId="4" xfId="0" applyNumberFormat="1" applyFont="1" applyBorder="1" applyAlignment="1">
      <alignment horizontal="right" vertical="top"/>
    </xf>
    <xf numFmtId="4" fontId="6" fillId="0" borderId="5" xfId="0" applyNumberFormat="1" applyFont="1" applyBorder="1" applyAlignment="1">
      <alignment horizontal="right" vertical="top"/>
    </xf>
    <xf numFmtId="0" fontId="6" fillId="0" borderId="6" xfId="0" applyFont="1" applyBorder="1" applyAlignment="1">
      <alignment horizontal="right" vertical="top"/>
    </xf>
    <xf numFmtId="0" fontId="6" fillId="0" borderId="0" xfId="0" applyFont="1" applyAlignment="1">
      <alignment horizontal="center" vertical="top"/>
    </xf>
    <xf numFmtId="4" fontId="6" fillId="0" borderId="7" xfId="0" applyNumberFormat="1" applyFont="1" applyBorder="1" applyAlignment="1">
      <alignment horizontal="right" vertical="top"/>
    </xf>
    <xf numFmtId="167" fontId="6" fillId="0" borderId="7" xfId="0" applyNumberFormat="1" applyFont="1" applyBorder="1" applyAlignment="1">
      <alignment horizontal="right" vertical="top"/>
    </xf>
    <xf numFmtId="0" fontId="6" fillId="0" borderId="8" xfId="0" applyFont="1" applyBorder="1" applyAlignment="1">
      <alignment horizontal="right" vertical="top"/>
    </xf>
    <xf numFmtId="0" fontId="12" fillId="0" borderId="1" xfId="0" quotePrefix="1" applyFont="1" applyBorder="1" applyAlignment="1">
      <alignment horizontal="left" vertical="top" wrapText="1"/>
    </xf>
    <xf numFmtId="165" fontId="6" fillId="0" borderId="1" xfId="0" applyNumberFormat="1" applyFont="1" applyBorder="1" applyAlignment="1">
      <alignment horizontal="right" vertical="top"/>
    </xf>
    <xf numFmtId="0" fontId="12" fillId="0" borderId="4" xfId="0" quotePrefix="1" applyFont="1" applyBorder="1" applyAlignment="1">
      <alignment horizontal="left" vertical="top" wrapText="1"/>
    </xf>
    <xf numFmtId="0" fontId="6" fillId="0" borderId="4" xfId="0" applyFont="1" applyBorder="1" applyAlignment="1">
      <alignment horizontal="center" vertical="top"/>
    </xf>
    <xf numFmtId="167" fontId="6" fillId="0" borderId="5" xfId="0" applyNumberFormat="1" applyFont="1" applyBorder="1" applyAlignment="1">
      <alignment horizontal="right" vertical="top"/>
    </xf>
    <xf numFmtId="165" fontId="15" fillId="0" borderId="4" xfId="0" applyNumberFormat="1" applyFont="1" applyBorder="1" applyAlignment="1">
      <alignment horizontal="right" vertical="top"/>
    </xf>
    <xf numFmtId="0" fontId="6" fillId="0" borderId="6" xfId="0" applyFont="1" applyBorder="1" applyAlignment="1">
      <alignment horizontal="left" vertical="top"/>
    </xf>
    <xf numFmtId="0" fontId="12" fillId="0" borderId="3" xfId="0" quotePrefix="1" applyFont="1" applyBorder="1" applyAlignment="1">
      <alignment horizontal="left" vertical="top"/>
    </xf>
    <xf numFmtId="0" fontId="12" fillId="0" borderId="4" xfId="0" applyFont="1" applyBorder="1" applyAlignment="1">
      <alignment horizontal="left" vertical="top" wrapText="1"/>
    </xf>
    <xf numFmtId="0" fontId="12" fillId="0" borderId="6" xfId="0" quotePrefix="1" applyFont="1" applyBorder="1" applyAlignment="1">
      <alignment horizontal="left" vertical="top"/>
    </xf>
    <xf numFmtId="0" fontId="12" fillId="0" borderId="8" xfId="0" quotePrefix="1" applyFont="1" applyBorder="1" applyAlignment="1">
      <alignment horizontal="left" vertical="top"/>
    </xf>
    <xf numFmtId="0" fontId="12" fillId="0" borderId="1" xfId="0" applyFont="1" applyBorder="1" applyAlignment="1">
      <alignment horizontal="left" vertical="top" wrapText="1"/>
    </xf>
    <xf numFmtId="169" fontId="12" fillId="0" borderId="1" xfId="0" applyNumberFormat="1" applyFont="1" applyBorder="1"/>
    <xf numFmtId="168" fontId="12" fillId="0" borderId="9" xfId="0" applyNumberFormat="1" applyFont="1" applyBorder="1"/>
    <xf numFmtId="167" fontId="4" fillId="0" borderId="0" xfId="0" applyNumberFormat="1" applyFont="1" applyAlignment="1">
      <alignment horizontal="right" vertical="top"/>
    </xf>
    <xf numFmtId="167" fontId="12" fillId="0" borderId="0" xfId="4" applyNumberFormat="1" applyFont="1" applyFill="1" applyAlignment="1">
      <alignment horizontal="right" vertical="top" wrapText="1"/>
      <protection locked="0"/>
    </xf>
    <xf numFmtId="167" fontId="12" fillId="0" borderId="1" xfId="4" applyNumberFormat="1" applyFont="1" applyFill="1" applyBorder="1" applyAlignment="1">
      <alignment horizontal="right" vertical="top" wrapText="1"/>
      <protection locked="0"/>
    </xf>
    <xf numFmtId="168" fontId="12" fillId="0" borderId="1" xfId="0" applyNumberFormat="1" applyFont="1" applyBorder="1" applyProtection="1">
      <protection locked="0"/>
    </xf>
    <xf numFmtId="2" fontId="6" fillId="0" borderId="1" xfId="0" applyNumberFormat="1" applyFont="1" applyBorder="1" applyAlignment="1">
      <alignment horizontal="center" vertical="top"/>
    </xf>
    <xf numFmtId="0" fontId="2" fillId="0" borderId="3" xfId="0" applyFont="1" applyBorder="1" applyAlignment="1">
      <alignment horizontal="left" vertical="top"/>
    </xf>
    <xf numFmtId="0" fontId="2" fillId="0" borderId="6" xfId="0" applyFont="1" applyBorder="1" applyAlignment="1">
      <alignment horizontal="left" vertical="top"/>
    </xf>
    <xf numFmtId="0" fontId="2" fillId="0" borderId="8" xfId="0" applyFont="1" applyBorder="1" applyAlignment="1">
      <alignment horizontal="left" vertical="top"/>
    </xf>
    <xf numFmtId="0" fontId="2" fillId="0" borderId="4" xfId="0" applyFont="1" applyBorder="1" applyAlignment="1" applyProtection="1">
      <alignment horizontal="right"/>
      <protection locked="0"/>
    </xf>
    <xf numFmtId="168" fontId="12" fillId="0" borderId="11" xfId="0" applyNumberFormat="1" applyFont="1" applyBorder="1" applyAlignment="1" applyProtection="1">
      <alignment horizontal="right"/>
      <protection locked="0"/>
    </xf>
    <xf numFmtId="167" fontId="2" fillId="0" borderId="4" xfId="0" applyNumberFormat="1" applyFont="1" applyBorder="1" applyAlignment="1" applyProtection="1">
      <alignment horizontal="right"/>
      <protection locked="0"/>
    </xf>
    <xf numFmtId="167" fontId="12" fillId="0" borderId="1" xfId="0" applyNumberFormat="1" applyFont="1" applyBorder="1" applyAlignment="1" applyProtection="1">
      <alignment horizontal="right"/>
      <protection locked="0"/>
    </xf>
    <xf numFmtId="167" fontId="12" fillId="0" borderId="0" xfId="0" applyNumberFormat="1" applyFont="1" applyAlignment="1" applyProtection="1">
      <alignment horizontal="right"/>
      <protection locked="0"/>
    </xf>
    <xf numFmtId="168" fontId="12" fillId="0" borderId="4" xfId="0" applyNumberFormat="1" applyFont="1" applyBorder="1" applyAlignment="1" applyProtection="1">
      <alignment horizontal="right"/>
      <protection locked="0"/>
    </xf>
    <xf numFmtId="168" fontId="12" fillId="0" borderId="0" xfId="0" applyNumberFormat="1" applyFont="1" applyAlignment="1" applyProtection="1">
      <alignment horizontal="right"/>
      <protection locked="0"/>
    </xf>
    <xf numFmtId="168" fontId="12" fillId="0" borderId="1" xfId="0" applyNumberFormat="1" applyFont="1" applyBorder="1" applyAlignment="1" applyProtection="1">
      <alignment horizontal="right"/>
      <protection locked="0"/>
    </xf>
    <xf numFmtId="4" fontId="12" fillId="0" borderId="4" xfId="0" applyNumberFormat="1" applyFont="1" applyBorder="1" applyAlignment="1" applyProtection="1">
      <alignment horizontal="right" vertical="top"/>
      <protection locked="0"/>
    </xf>
    <xf numFmtId="0" fontId="2" fillId="0" borderId="4" xfId="0" applyFont="1" applyBorder="1" applyProtection="1">
      <protection locked="0"/>
    </xf>
    <xf numFmtId="168" fontId="20" fillId="0" borderId="1" xfId="0" applyNumberFormat="1" applyFont="1" applyBorder="1" applyAlignment="1" applyProtection="1">
      <alignment horizontal="center"/>
      <protection locked="0"/>
    </xf>
    <xf numFmtId="0" fontId="2" fillId="0" borderId="0" xfId="0" applyFont="1" applyAlignment="1" applyProtection="1">
      <alignment horizontal="right"/>
      <protection locked="0"/>
    </xf>
    <xf numFmtId="168" fontId="20" fillId="0" borderId="1" xfId="0" applyNumberFormat="1" applyFont="1" applyBorder="1" applyAlignment="1" applyProtection="1">
      <alignment horizontal="right"/>
      <protection locked="0"/>
    </xf>
    <xf numFmtId="0" fontId="14" fillId="0" borderId="0" xfId="0" applyFont="1" applyAlignment="1">
      <alignment horizontal="left" vertical="top"/>
    </xf>
    <xf numFmtId="168" fontId="15" fillId="0" borderId="4" xfId="0" applyNumberFormat="1" applyFont="1" applyBorder="1" applyAlignment="1" applyProtection="1">
      <alignment horizontal="right"/>
      <protection locked="0"/>
    </xf>
    <xf numFmtId="0" fontId="2" fillId="0" borderId="0" xfId="0" applyFont="1" applyProtection="1">
      <protection locked="0"/>
    </xf>
    <xf numFmtId="168" fontId="12" fillId="0" borderId="4" xfId="0" applyNumberFormat="1" applyFont="1" applyBorder="1" applyAlignment="1" applyProtection="1">
      <alignment horizontal="center"/>
      <protection locked="0"/>
    </xf>
    <xf numFmtId="168" fontId="12" fillId="0" borderId="1" xfId="0" applyNumberFormat="1" applyFont="1" applyBorder="1" applyAlignment="1" applyProtection="1">
      <alignment horizontal="center"/>
      <protection locked="0"/>
    </xf>
    <xf numFmtId="168" fontId="12" fillId="0" borderId="0" xfId="0" applyNumberFormat="1" applyFont="1" applyAlignment="1" applyProtection="1">
      <alignment horizontal="center"/>
      <protection locked="0"/>
    </xf>
    <xf numFmtId="0" fontId="2" fillId="0" borderId="0" xfId="0" applyFont="1" applyAlignment="1">
      <alignment horizontal="left"/>
    </xf>
    <xf numFmtId="0" fontId="3" fillId="0" borderId="0" xfId="0" applyFont="1" applyAlignment="1">
      <alignment horizontal="center"/>
    </xf>
    <xf numFmtId="0" fontId="3" fillId="0" borderId="0" xfId="0" applyFont="1" applyAlignment="1">
      <alignment horizontal="center" wrapText="1"/>
    </xf>
    <xf numFmtId="0" fontId="12" fillId="0" borderId="0" xfId="0" applyFont="1" applyAlignment="1">
      <alignment horizontal="left" vertical="top" wrapText="1"/>
    </xf>
    <xf numFmtId="0" fontId="14" fillId="0" borderId="0" xfId="3" applyFont="1" applyAlignment="1">
      <alignment horizontal="left" vertical="top" wrapText="1"/>
    </xf>
    <xf numFmtId="0" fontId="12" fillId="0" borderId="0" xfId="0" quotePrefix="1" applyFont="1" applyAlignment="1">
      <alignment horizontal="left" vertical="top" wrapText="1"/>
    </xf>
    <xf numFmtId="49" fontId="12" fillId="0" borderId="0" xfId="0" quotePrefix="1" applyNumberFormat="1" applyFont="1" applyAlignment="1">
      <alignment horizontal="left" vertical="top" wrapText="1"/>
    </xf>
    <xf numFmtId="49" fontId="12" fillId="0" borderId="0" xfId="0" applyNumberFormat="1" applyFont="1" applyAlignment="1">
      <alignment horizontal="left" vertical="top" wrapText="1"/>
    </xf>
    <xf numFmtId="0" fontId="12" fillId="0" borderId="0" xfId="3" applyFont="1" applyAlignment="1">
      <alignment horizontal="left" vertical="top" wrapText="1"/>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4" fontId="7" fillId="0" borderId="13" xfId="0" applyNumberFormat="1" applyFont="1" applyBorder="1" applyAlignment="1">
      <alignment horizontal="center" vertical="center"/>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3" xfId="0" applyFont="1" applyBorder="1" applyAlignment="1">
      <alignment horizontal="center" vertical="center"/>
    </xf>
    <xf numFmtId="4" fontId="7" fillId="0" borderId="14" xfId="0" applyNumberFormat="1" applyFont="1" applyBorder="1" applyAlignment="1">
      <alignment horizontal="center" vertical="center"/>
    </xf>
    <xf numFmtId="4" fontId="7" fillId="0" borderId="15" xfId="0" applyNumberFormat="1" applyFont="1" applyBorder="1" applyAlignment="1">
      <alignment horizontal="center" vertical="center"/>
    </xf>
    <xf numFmtId="4" fontId="7" fillId="0" borderId="16" xfId="0" applyNumberFormat="1" applyFont="1" applyBorder="1" applyAlignment="1">
      <alignment horizontal="center" vertical="center"/>
    </xf>
    <xf numFmtId="0" fontId="6" fillId="0" borderId="8" xfId="0" applyFont="1" applyBorder="1" applyAlignment="1">
      <alignment horizontal="left" vertical="center" wrapText="1"/>
    </xf>
    <xf numFmtId="0" fontId="6" fillId="0" borderId="1" xfId="0" applyFont="1" applyBorder="1" applyAlignment="1">
      <alignment horizontal="left" vertical="center" wrapText="1"/>
    </xf>
    <xf numFmtId="0" fontId="6" fillId="0" borderId="9"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4" fontId="2" fillId="0" borderId="13" xfId="0" applyNumberFormat="1" applyFont="1" applyBorder="1" applyAlignment="1">
      <alignment horizontal="center" vertical="center"/>
    </xf>
    <xf numFmtId="4" fontId="2" fillId="0" borderId="13" xfId="0" applyNumberFormat="1" applyFont="1" applyBorder="1" applyAlignment="1">
      <alignment horizontal="center" vertical="center" wrapText="1"/>
    </xf>
    <xf numFmtId="4" fontId="2" fillId="0" borderId="13" xfId="0" applyNumberFormat="1" applyFont="1" applyBorder="1" applyAlignment="1">
      <alignment horizontal="center"/>
    </xf>
    <xf numFmtId="4" fontId="4" fillId="0" borderId="13" xfId="0" applyNumberFormat="1" applyFont="1" applyBorder="1" applyAlignment="1">
      <alignment horizontal="center" vertical="center"/>
    </xf>
    <xf numFmtId="4" fontId="4" fillId="0" borderId="13" xfId="0" applyNumberFormat="1" applyFont="1" applyBorder="1" applyAlignment="1">
      <alignment horizontal="center" vertical="center" wrapText="1"/>
    </xf>
    <xf numFmtId="49" fontId="14" fillId="0" borderId="13" xfId="5" applyNumberFormat="1" applyFont="1" applyBorder="1" applyAlignment="1">
      <alignment horizontal="left" vertical="top"/>
    </xf>
    <xf numFmtId="0" fontId="14" fillId="0" borderId="13" xfId="5" applyFont="1" applyBorder="1" applyAlignment="1">
      <alignment horizontal="left" vertical="top"/>
    </xf>
    <xf numFmtId="49" fontId="14" fillId="0" borderId="13" xfId="5" applyNumberFormat="1" applyFont="1" applyBorder="1" applyAlignment="1">
      <alignment horizontal="center" vertical="top"/>
    </xf>
    <xf numFmtId="0" fontId="14" fillId="0" borderId="3" xfId="5" applyFont="1" applyBorder="1" applyAlignment="1">
      <alignment horizontal="left" vertical="top"/>
    </xf>
    <xf numFmtId="0" fontId="14" fillId="0" borderId="4" xfId="5" applyFont="1" applyBorder="1" applyAlignment="1">
      <alignment horizontal="left" vertical="top"/>
    </xf>
    <xf numFmtId="0" fontId="14" fillId="0" borderId="5" xfId="5" applyFont="1" applyBorder="1" applyAlignment="1">
      <alignment horizontal="left" vertical="top"/>
    </xf>
    <xf numFmtId="0" fontId="14" fillId="0" borderId="8" xfId="5" applyFont="1" applyBorder="1" applyAlignment="1">
      <alignment horizontal="left" vertical="top"/>
    </xf>
    <xf numFmtId="0" fontId="14" fillId="0" borderId="1" xfId="5" applyFont="1" applyBorder="1" applyAlignment="1">
      <alignment horizontal="left" vertical="top"/>
    </xf>
    <xf numFmtId="0" fontId="14" fillId="0" borderId="9" xfId="5" applyFont="1" applyBorder="1" applyAlignment="1">
      <alignment horizontal="left" vertical="top"/>
    </xf>
    <xf numFmtId="49" fontId="14" fillId="0" borderId="14" xfId="5" applyNumberFormat="1" applyFont="1" applyBorder="1" applyAlignment="1">
      <alignment horizontal="center" vertical="top"/>
    </xf>
    <xf numFmtId="49" fontId="14" fillId="0" borderId="16" xfId="5" applyNumberFormat="1" applyFont="1" applyBorder="1" applyAlignment="1">
      <alignment horizontal="center" vertical="top"/>
    </xf>
    <xf numFmtId="168" fontId="24" fillId="0" borderId="4" xfId="0" applyNumberFormat="1" applyFont="1" applyBorder="1" applyAlignment="1" applyProtection="1">
      <alignment horizontal="right"/>
      <protection locked="0"/>
    </xf>
    <xf numFmtId="0" fontId="0" fillId="0" borderId="0" xfId="0" applyProtection="1">
      <protection locked="0"/>
    </xf>
    <xf numFmtId="168" fontId="17" fillId="0" borderId="4" xfId="0" applyNumberFormat="1" applyFont="1" applyBorder="1" applyAlignment="1" applyProtection="1">
      <alignment horizontal="center"/>
      <protection locked="0"/>
    </xf>
    <xf numFmtId="168" fontId="17" fillId="0" borderId="0" xfId="0" applyNumberFormat="1" applyFont="1" applyAlignment="1" applyProtection="1">
      <alignment horizontal="center"/>
      <protection locked="0"/>
    </xf>
    <xf numFmtId="168" fontId="17" fillId="0" borderId="1" xfId="0" applyNumberFormat="1" applyFont="1" applyBorder="1" applyAlignment="1" applyProtection="1">
      <alignment horizontal="center"/>
      <protection locked="0"/>
    </xf>
    <xf numFmtId="4" fontId="2" fillId="0" borderId="13" xfId="0" applyNumberFormat="1" applyFont="1" applyBorder="1" applyAlignment="1" applyProtection="1">
      <alignment vertical="center" wrapText="1"/>
      <protection locked="0"/>
    </xf>
    <xf numFmtId="4" fontId="7" fillId="0" borderId="13" xfId="0" applyNumberFormat="1" applyFont="1" applyBorder="1" applyAlignment="1" applyProtection="1">
      <alignment horizontal="center" vertical="center" wrapText="1"/>
      <protection locked="0"/>
    </xf>
    <xf numFmtId="4" fontId="7" fillId="0" borderId="13" xfId="0" applyNumberFormat="1" applyFont="1" applyBorder="1" applyAlignment="1" applyProtection="1">
      <alignment horizontal="center" vertical="center" wrapText="1"/>
      <protection locked="0"/>
    </xf>
    <xf numFmtId="4" fontId="7" fillId="0" borderId="14" xfId="0" applyNumberFormat="1" applyFont="1" applyBorder="1" applyAlignment="1" applyProtection="1">
      <alignment horizontal="center" vertical="center" wrapText="1"/>
      <protection locked="0"/>
    </xf>
    <xf numFmtId="4" fontId="7" fillId="0" borderId="15" xfId="0" applyNumberFormat="1" applyFont="1" applyBorder="1" applyAlignment="1" applyProtection="1">
      <alignment horizontal="center" vertical="center" wrapText="1"/>
      <protection locked="0"/>
    </xf>
    <xf numFmtId="4" fontId="7" fillId="0" borderId="16" xfId="0" applyNumberFormat="1" applyFont="1" applyBorder="1" applyAlignment="1" applyProtection="1">
      <alignment horizontal="center" vertical="center" wrapText="1"/>
      <protection locked="0"/>
    </xf>
    <xf numFmtId="4" fontId="32" fillId="0" borderId="13" xfId="0" applyNumberFormat="1" applyFont="1" applyBorder="1" applyAlignment="1" applyProtection="1">
      <alignment horizontal="center" vertical="center" wrapText="1"/>
      <protection locked="0"/>
    </xf>
    <xf numFmtId="4" fontId="33" fillId="4" borderId="13" xfId="0" applyNumberFormat="1" applyFont="1" applyFill="1" applyBorder="1" applyAlignment="1" applyProtection="1">
      <alignment horizontal="center" vertical="center" wrapText="1"/>
      <protection locked="0"/>
    </xf>
    <xf numFmtId="4" fontId="33" fillId="0" borderId="13" xfId="0" applyNumberFormat="1" applyFont="1" applyBorder="1" applyAlignment="1" applyProtection="1">
      <alignment horizontal="center" vertical="center" wrapText="1"/>
      <protection locked="0"/>
    </xf>
    <xf numFmtId="4" fontId="31" fillId="0" borderId="13" xfId="0" applyNumberFormat="1" applyFont="1" applyBorder="1" applyAlignment="1" applyProtection="1">
      <alignment horizontal="center" vertical="center" wrapText="1"/>
      <protection locked="0"/>
    </xf>
    <xf numFmtId="4" fontId="2" fillId="0" borderId="13" xfId="0" applyNumberFormat="1" applyFont="1" applyBorder="1" applyAlignment="1" applyProtection="1">
      <alignment vertical="center"/>
      <protection locked="0"/>
    </xf>
    <xf numFmtId="4" fontId="7" fillId="0" borderId="13" xfId="0" applyNumberFormat="1" applyFont="1" applyBorder="1" applyAlignment="1" applyProtection="1">
      <alignment horizontal="center" vertical="center"/>
      <protection locked="0"/>
    </xf>
    <xf numFmtId="4" fontId="12" fillId="0" borderId="13" xfId="5" applyNumberFormat="1" applyBorder="1" applyAlignment="1" applyProtection="1">
      <alignment horizontal="right"/>
      <protection locked="0"/>
    </xf>
    <xf numFmtId="4" fontId="14" fillId="0" borderId="13" xfId="5" applyNumberFormat="1" applyFont="1" applyBorder="1" applyAlignment="1" applyProtection="1">
      <alignment horizontal="right"/>
      <protection locked="0"/>
    </xf>
    <xf numFmtId="0" fontId="12" fillId="0" borderId="0" xfId="5" applyAlignment="1" applyProtection="1">
      <alignment horizontal="right"/>
      <protection locked="0"/>
    </xf>
    <xf numFmtId="168" fontId="12" fillId="0" borderId="13" xfId="5" applyNumberFormat="1" applyBorder="1" applyAlignment="1" applyProtection="1">
      <alignment horizontal="right"/>
      <protection locked="0"/>
    </xf>
    <xf numFmtId="4" fontId="12" fillId="0" borderId="13" xfId="5" applyNumberFormat="1" applyBorder="1" applyAlignment="1" applyProtection="1">
      <alignment horizontal="right" vertical="center"/>
      <protection locked="0"/>
    </xf>
  </cellXfs>
  <cellStyles count="11">
    <cellStyle name="CENA" xfId="4" xr:uid="{00000000-0005-0000-0000-000000000000}"/>
    <cellStyle name="Excel Built-in Normal 1" xfId="8" xr:uid="{00000000-0005-0000-0000-000001000000}"/>
    <cellStyle name="Navadno" xfId="0" builtinId="0"/>
    <cellStyle name="Navadno 2" xfId="5" xr:uid="{00000000-0005-0000-0000-000003000000}"/>
    <cellStyle name="Navadno 2 2" xfId="7" xr:uid="{00000000-0005-0000-0000-000004000000}"/>
    <cellStyle name="Navadno 2 2 3" xfId="9" xr:uid="{00000000-0005-0000-0000-000005000000}"/>
    <cellStyle name="Navadno 3" xfId="6" xr:uid="{00000000-0005-0000-0000-000006000000}"/>
    <cellStyle name="Navadno_KALAMAR-PSO GREGORČIČEVA MS-16.11.04" xfId="3" xr:uid="{00000000-0005-0000-0000-000007000000}"/>
    <cellStyle name="Normal 2 2" xfId="10" xr:uid="{00000000-0005-0000-0000-000008000000}"/>
    <cellStyle name="Valuta" xfId="2" builtinId="4"/>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7"/>
  <sheetViews>
    <sheetView tabSelected="1" view="pageLayout" topLeftCell="A17" zoomScaleNormal="100" workbookViewId="0">
      <selection activeCell="H28" sqref="H28"/>
    </sheetView>
  </sheetViews>
  <sheetFormatPr defaultRowHeight="15" x14ac:dyDescent="0.25"/>
  <cols>
    <col min="6" max="6" width="16.85546875" customWidth="1"/>
    <col min="12" max="12" width="9.140625" customWidth="1"/>
  </cols>
  <sheetData>
    <row r="1" spans="1:8" x14ac:dyDescent="0.25">
      <c r="A1" s="318" t="s">
        <v>8</v>
      </c>
      <c r="B1" s="318"/>
      <c r="C1" s="318"/>
      <c r="D1" s="318"/>
      <c r="E1" s="318"/>
      <c r="F1" s="318"/>
      <c r="G1" s="318"/>
      <c r="H1" s="318"/>
    </row>
    <row r="2" spans="1:8" x14ac:dyDescent="0.25">
      <c r="A2" s="2" t="s">
        <v>9</v>
      </c>
      <c r="B2" s="2"/>
      <c r="C2" s="2"/>
      <c r="D2" s="2"/>
      <c r="E2" s="2"/>
      <c r="F2" s="2"/>
      <c r="G2" s="2"/>
      <c r="H2" s="2"/>
    </row>
    <row r="3" spans="1:8" x14ac:dyDescent="0.25">
      <c r="A3" s="318" t="s">
        <v>10</v>
      </c>
      <c r="B3" s="318"/>
      <c r="C3" s="318"/>
      <c r="D3" s="318"/>
      <c r="E3" s="318"/>
      <c r="F3" s="318"/>
      <c r="G3" s="318"/>
      <c r="H3" s="318"/>
    </row>
    <row r="4" spans="1:8" x14ac:dyDescent="0.25">
      <c r="A4" s="1"/>
      <c r="B4" s="1"/>
      <c r="C4" s="1"/>
      <c r="D4" s="1"/>
      <c r="E4" s="1"/>
      <c r="F4" s="1"/>
      <c r="G4" s="1"/>
      <c r="H4" s="1"/>
    </row>
    <row r="5" spans="1:8" x14ac:dyDescent="0.25">
      <c r="A5" s="1"/>
      <c r="B5" s="1"/>
      <c r="C5" s="1"/>
      <c r="D5" s="1"/>
      <c r="E5" s="1"/>
      <c r="F5" s="1"/>
      <c r="G5" s="1"/>
      <c r="H5" s="1"/>
    </row>
    <row r="6" spans="1:8" x14ac:dyDescent="0.25">
      <c r="A6" s="2"/>
      <c r="B6" s="2"/>
      <c r="C6" s="2"/>
      <c r="D6" s="2"/>
      <c r="E6" s="2"/>
      <c r="F6" s="2"/>
      <c r="G6" s="2"/>
      <c r="H6" s="2"/>
    </row>
    <row r="7" spans="1:8" x14ac:dyDescent="0.25">
      <c r="A7" s="2"/>
      <c r="B7" s="2"/>
      <c r="C7" s="2"/>
      <c r="D7" s="2"/>
      <c r="E7" s="2"/>
      <c r="F7" s="2"/>
      <c r="G7" s="2"/>
      <c r="H7" s="2"/>
    </row>
    <row r="8" spans="1:8" ht="18" customHeight="1" x14ac:dyDescent="0.25">
      <c r="A8" s="319" t="s">
        <v>405</v>
      </c>
      <c r="B8" s="319"/>
      <c r="C8" s="319"/>
      <c r="D8" s="319"/>
      <c r="E8" s="319"/>
      <c r="F8" s="319"/>
      <c r="G8" s="319"/>
      <c r="H8" s="319"/>
    </row>
    <row r="9" spans="1:8" ht="18" x14ac:dyDescent="0.25">
      <c r="A9" s="2"/>
      <c r="B9" s="3"/>
      <c r="C9" s="2"/>
      <c r="D9" s="2"/>
      <c r="E9" s="2"/>
      <c r="F9" s="2"/>
      <c r="G9" s="2"/>
    </row>
    <row r="10" spans="1:8" ht="18" x14ac:dyDescent="0.25">
      <c r="A10" s="2"/>
      <c r="B10" s="3"/>
      <c r="C10" s="2"/>
      <c r="D10" s="2"/>
      <c r="E10" s="2"/>
      <c r="F10" s="2"/>
      <c r="G10" s="2"/>
    </row>
    <row r="11" spans="1:8" ht="18" x14ac:dyDescent="0.25">
      <c r="A11" s="2"/>
      <c r="B11" s="2"/>
      <c r="C11" s="3"/>
      <c r="D11" s="2"/>
      <c r="E11" s="2"/>
      <c r="F11" s="2"/>
      <c r="G11" s="2"/>
      <c r="H11" s="2"/>
    </row>
    <row r="12" spans="1:8" x14ac:dyDescent="0.25">
      <c r="A12" s="2"/>
      <c r="B12" s="2"/>
      <c r="C12" s="2"/>
      <c r="D12" s="2"/>
      <c r="E12" s="2"/>
      <c r="F12" s="2"/>
      <c r="G12" s="2"/>
      <c r="H12" s="2"/>
    </row>
    <row r="13" spans="1:8" x14ac:dyDescent="0.25">
      <c r="A13" s="261" t="s">
        <v>712</v>
      </c>
      <c r="B13" s="4" t="s">
        <v>0</v>
      </c>
      <c r="C13" s="2"/>
      <c r="D13" s="2"/>
      <c r="E13" s="2"/>
      <c r="F13" s="5">
        <f>'rekapitulacija GO'!F85</f>
        <v>0</v>
      </c>
      <c r="G13" s="2"/>
      <c r="H13" s="2"/>
    </row>
    <row r="14" spans="1:8" x14ac:dyDescent="0.25">
      <c r="A14" s="261"/>
      <c r="B14" s="2"/>
      <c r="C14" s="2"/>
      <c r="D14" s="2"/>
      <c r="E14" s="2"/>
      <c r="F14" s="5"/>
      <c r="G14" s="2"/>
      <c r="H14" s="2"/>
    </row>
    <row r="15" spans="1:8" x14ac:dyDescent="0.25">
      <c r="A15" s="261" t="s">
        <v>713</v>
      </c>
      <c r="B15" s="4" t="s">
        <v>1</v>
      </c>
      <c r="C15" s="2"/>
      <c r="D15" s="2"/>
      <c r="E15" s="2"/>
      <c r="F15" s="5">
        <f>ELEKTROINŠTALACIJE!C11</f>
        <v>0</v>
      </c>
      <c r="G15" s="2"/>
      <c r="H15" s="2"/>
    </row>
    <row r="16" spans="1:8" x14ac:dyDescent="0.25">
      <c r="A16" s="261"/>
      <c r="B16" s="2"/>
      <c r="C16" s="2"/>
      <c r="D16" s="2"/>
      <c r="E16" s="2"/>
      <c r="F16" s="5"/>
      <c r="G16" s="2"/>
      <c r="H16" s="2"/>
    </row>
    <row r="17" spans="1:8" x14ac:dyDescent="0.25">
      <c r="A17" s="261" t="s">
        <v>714</v>
      </c>
      <c r="B17" s="4" t="s">
        <v>2</v>
      </c>
      <c r="C17" s="2"/>
      <c r="D17" s="2"/>
      <c r="E17" s="2"/>
      <c r="F17" s="5">
        <f>'STROJNE INŠTALACIJE'!F8</f>
        <v>0</v>
      </c>
      <c r="G17" s="2"/>
      <c r="H17" s="2"/>
    </row>
    <row r="18" spans="1:8" x14ac:dyDescent="0.25">
      <c r="A18" s="261"/>
      <c r="B18" s="2"/>
      <c r="C18" s="2"/>
      <c r="D18" s="2"/>
      <c r="E18" s="2"/>
      <c r="F18" s="259">
        <f>SUM(F13:F17)</f>
        <v>0</v>
      </c>
      <c r="G18" s="2"/>
      <c r="H18" s="2"/>
    </row>
    <row r="19" spans="1:8" x14ac:dyDescent="0.25">
      <c r="A19" s="262" t="s">
        <v>715</v>
      </c>
      <c r="B19" s="7" t="s">
        <v>716</v>
      </c>
      <c r="C19" s="6"/>
      <c r="D19" s="6"/>
      <c r="E19" s="260">
        <v>0.1</v>
      </c>
      <c r="F19" s="8">
        <f>F18*E19</f>
        <v>0</v>
      </c>
      <c r="G19" s="6"/>
      <c r="H19" s="6"/>
    </row>
    <row r="20" spans="1:8" x14ac:dyDescent="0.25">
      <c r="A20" s="2"/>
      <c r="B20" s="2"/>
      <c r="C20" s="2"/>
      <c r="D20" s="2"/>
      <c r="E20" s="2"/>
      <c r="F20" s="5">
        <f>SUM(F13:F17)+F19</f>
        <v>0</v>
      </c>
      <c r="G20" s="2"/>
      <c r="H20" s="2"/>
    </row>
    <row r="21" spans="1:8" x14ac:dyDescent="0.25">
      <c r="A21" s="2"/>
      <c r="B21" s="2"/>
      <c r="C21" s="2"/>
      <c r="D21" s="2"/>
      <c r="E21" s="2"/>
      <c r="F21" s="5"/>
      <c r="G21" s="2"/>
      <c r="H21" s="2"/>
    </row>
    <row r="22" spans="1:8" x14ac:dyDescent="0.25">
      <c r="A22" s="2"/>
      <c r="B22" s="4"/>
      <c r="C22" s="2"/>
      <c r="D22" s="2"/>
      <c r="E22" s="2"/>
      <c r="F22" s="5"/>
      <c r="G22" s="2"/>
      <c r="H22" s="2"/>
    </row>
    <row r="23" spans="1:8" x14ac:dyDescent="0.25">
      <c r="A23" s="2"/>
      <c r="B23" s="2"/>
      <c r="C23" s="2"/>
      <c r="D23" s="2"/>
      <c r="E23" s="2"/>
      <c r="F23" s="5"/>
      <c r="G23" s="2"/>
      <c r="H23" s="2"/>
    </row>
    <row r="24" spans="1:8" x14ac:dyDescent="0.25">
      <c r="B24" s="4" t="s">
        <v>3</v>
      </c>
      <c r="C24" s="2"/>
      <c r="D24" s="2"/>
      <c r="E24" s="2"/>
      <c r="F24" s="5">
        <f>SUM(F20+F22)</f>
        <v>0</v>
      </c>
      <c r="G24" s="2"/>
      <c r="H24" s="2"/>
    </row>
    <row r="25" spans="1:8" ht="15.75" thickBot="1" x14ac:dyDescent="0.3">
      <c r="B25" s="9" t="s">
        <v>591</v>
      </c>
      <c r="C25" s="10">
        <v>0.22</v>
      </c>
      <c r="D25" s="11"/>
      <c r="E25" s="11"/>
      <c r="F25" s="12">
        <f>F24*C25</f>
        <v>0</v>
      </c>
      <c r="G25" s="11"/>
      <c r="H25" s="11"/>
    </row>
    <row r="26" spans="1:8" ht="15.75" thickTop="1" x14ac:dyDescent="0.25">
      <c r="A26" s="2"/>
      <c r="B26" s="2"/>
      <c r="C26" s="2"/>
      <c r="D26" s="2"/>
      <c r="E26" s="2"/>
      <c r="F26" s="5">
        <f>F24+F25</f>
        <v>0</v>
      </c>
      <c r="G26" s="2"/>
      <c r="H26" s="2"/>
    </row>
    <row r="27" spans="1:8" x14ac:dyDescent="0.25">
      <c r="A27" s="2"/>
      <c r="B27" s="2"/>
      <c r="C27" s="2"/>
      <c r="D27" s="2"/>
      <c r="E27" s="2"/>
      <c r="F27" s="13"/>
      <c r="G27" s="2"/>
      <c r="H27" s="2"/>
    </row>
    <row r="28" spans="1:8" x14ac:dyDescent="0.25">
      <c r="A28" s="2"/>
      <c r="B28" s="2"/>
      <c r="C28" s="2"/>
      <c r="D28" s="2"/>
      <c r="E28" s="2"/>
      <c r="F28" s="13"/>
      <c r="G28" s="2"/>
      <c r="H28" s="2"/>
    </row>
    <row r="29" spans="1:8" x14ac:dyDescent="0.25">
      <c r="A29" s="2"/>
      <c r="B29" s="2"/>
      <c r="C29" s="2"/>
      <c r="D29" s="2"/>
      <c r="E29" s="2"/>
      <c r="F29" s="2"/>
      <c r="G29" s="2"/>
      <c r="H29" s="2"/>
    </row>
    <row r="30" spans="1:8" x14ac:dyDescent="0.25">
      <c r="A30" s="14"/>
      <c r="B30" s="14"/>
      <c r="C30" s="14"/>
      <c r="D30" s="14"/>
      <c r="E30" s="14"/>
      <c r="F30" s="14"/>
      <c r="G30" s="14"/>
      <c r="H30" s="14"/>
    </row>
    <row r="31" spans="1:8" x14ac:dyDescent="0.25">
      <c r="A31" s="2" t="s">
        <v>320</v>
      </c>
      <c r="B31" s="2"/>
      <c r="C31" s="2"/>
      <c r="D31" s="2" t="s">
        <v>5</v>
      </c>
    </row>
    <row r="32" spans="1:8" x14ac:dyDescent="0.25">
      <c r="A32" s="2"/>
      <c r="B32" s="2"/>
      <c r="C32" s="2"/>
    </row>
    <row r="33" spans="1:8" x14ac:dyDescent="0.25">
      <c r="A33" s="2"/>
      <c r="B33" s="2"/>
      <c r="C33" s="2"/>
      <c r="D33" s="2"/>
      <c r="E33" s="2"/>
      <c r="F33" s="2"/>
      <c r="G33" s="2"/>
      <c r="H33" s="2"/>
    </row>
    <row r="34" spans="1:8" x14ac:dyDescent="0.25">
      <c r="A34" s="2"/>
      <c r="B34" s="2"/>
      <c r="C34" s="2"/>
      <c r="D34" s="2" t="s">
        <v>6</v>
      </c>
      <c r="E34" s="2"/>
      <c r="F34" s="2" t="s">
        <v>7</v>
      </c>
      <c r="G34" s="2"/>
    </row>
    <row r="35" spans="1:8" x14ac:dyDescent="0.25">
      <c r="A35" s="2"/>
      <c r="B35" s="2"/>
      <c r="C35" s="2"/>
      <c r="D35" s="2"/>
    </row>
    <row r="36" spans="1:8" x14ac:dyDescent="0.25">
      <c r="A36" s="2"/>
      <c r="B36" s="2"/>
      <c r="C36" s="2"/>
      <c r="D36" s="2"/>
      <c r="E36" s="2"/>
      <c r="F36" s="2"/>
      <c r="G36" s="2"/>
      <c r="H36" s="2"/>
    </row>
    <row r="37" spans="1:8" x14ac:dyDescent="0.25">
      <c r="A37" s="2"/>
      <c r="B37" s="2"/>
      <c r="C37" s="2"/>
      <c r="D37" s="2"/>
      <c r="E37" s="2"/>
      <c r="F37" s="2"/>
      <c r="G37" s="2"/>
      <c r="H37" s="2"/>
    </row>
  </sheetData>
  <sheetProtection algorithmName="SHA-512" hashValue="WjPsjQwhyuoLJVoPwrHbHJMryY+vJnCCJSpT66a8ESjHe1yE+/2wr0k+P0NTyvce7hIJiEwgCFjnR11fuI5JUg==" saltValue="Ccp4QX874npnmAakspSGEA==" spinCount="100000" sheet="1" objects="1" scenarios="1"/>
  <mergeCells count="3">
    <mergeCell ref="A1:H1"/>
    <mergeCell ref="A3:H3"/>
    <mergeCell ref="A8:H8"/>
  </mergeCells>
  <pageMargins left="0.70866141732283461" right="0.39370078740157483" top="0.74803149606299213" bottom="0.74803149606299213" header="0.51181102362204722" footer="0.51181102362204722"/>
  <pageSetup paperSize="9" orientation="portrait" r:id="rId1"/>
  <headerFooter>
    <oddHeader>&amp;L&amp;"Arial Black,Običajno"&amp;16&amp;K04+038region</oddHeader>
    <oddFooter>&amp;C&amp;A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5"/>
  <sheetViews>
    <sheetView view="pageLayout" zoomScaleNormal="100" workbookViewId="0">
      <selection activeCell="F3" sqref="F3"/>
    </sheetView>
  </sheetViews>
  <sheetFormatPr defaultColWidth="8.85546875" defaultRowHeight="14.25" x14ac:dyDescent="0.2"/>
  <cols>
    <col min="1" max="1" width="5" style="2" customWidth="1"/>
    <col min="2" max="2" width="35.42578125" style="2" customWidth="1"/>
    <col min="3" max="3" width="4.28515625" style="68" customWidth="1"/>
    <col min="4" max="4" width="10" style="114" customWidth="1"/>
    <col min="5" max="5" width="12.85546875" style="310" customWidth="1"/>
    <col min="6" max="6" width="13" style="115" customWidth="1"/>
    <col min="7" max="16384" width="8.85546875" style="2"/>
  </cols>
  <sheetData>
    <row r="1" spans="1:6" ht="15.75" x14ac:dyDescent="0.25">
      <c r="A1" s="18" t="s">
        <v>149</v>
      </c>
    </row>
    <row r="3" spans="1:6" ht="77.25" customHeight="1" x14ac:dyDescent="0.2">
      <c r="A3" s="116">
        <v>1</v>
      </c>
      <c r="B3" s="69" t="s">
        <v>277</v>
      </c>
      <c r="C3" s="126"/>
      <c r="D3" s="127"/>
      <c r="E3" s="304"/>
      <c r="F3" s="128"/>
    </row>
    <row r="4" spans="1:6" x14ac:dyDescent="0.2">
      <c r="A4" s="118"/>
      <c r="B4" s="70"/>
      <c r="C4" s="79" t="s">
        <v>109</v>
      </c>
      <c r="D4" s="80">
        <v>5.5</v>
      </c>
      <c r="E4" s="306"/>
      <c r="F4" s="131">
        <f>AVERAGE(D4*E4)</f>
        <v>0</v>
      </c>
    </row>
    <row r="5" spans="1:6" ht="102" x14ac:dyDescent="0.2">
      <c r="A5" s="116">
        <v>2</v>
      </c>
      <c r="B5" s="69" t="s">
        <v>278</v>
      </c>
      <c r="C5" s="126"/>
      <c r="D5" s="127"/>
      <c r="E5" s="304"/>
      <c r="F5" s="128"/>
    </row>
    <row r="6" spans="1:6" x14ac:dyDescent="0.2">
      <c r="A6" s="125"/>
      <c r="B6" s="46"/>
      <c r="C6" s="84" t="s">
        <v>109</v>
      </c>
      <c r="D6" s="85">
        <v>25.5</v>
      </c>
      <c r="E6" s="305"/>
      <c r="F6" s="130">
        <f>AVERAGE(D6*E6)</f>
        <v>0</v>
      </c>
    </row>
    <row r="7" spans="1:6" ht="63.75" x14ac:dyDescent="0.2">
      <c r="A7" s="116">
        <v>3</v>
      </c>
      <c r="B7" s="69" t="s">
        <v>279</v>
      </c>
      <c r="C7" s="126"/>
      <c r="D7" s="127"/>
      <c r="E7" s="304"/>
      <c r="F7" s="128"/>
    </row>
    <row r="8" spans="1:6" x14ac:dyDescent="0.2">
      <c r="A8" s="125"/>
      <c r="B8" s="46"/>
      <c r="C8" s="84" t="s">
        <v>109</v>
      </c>
      <c r="D8" s="85">
        <v>5.5</v>
      </c>
      <c r="E8" s="305"/>
      <c r="F8" s="130">
        <f>AVERAGE(D8*E8)</f>
        <v>0</v>
      </c>
    </row>
    <row r="9" spans="1:6" ht="51" x14ac:dyDescent="0.2">
      <c r="A9" s="116">
        <v>4</v>
      </c>
      <c r="B9" s="69" t="s">
        <v>281</v>
      </c>
      <c r="C9" s="126"/>
      <c r="D9" s="127"/>
      <c r="E9" s="304"/>
      <c r="F9" s="128"/>
    </row>
    <row r="10" spans="1:6" x14ac:dyDescent="0.2">
      <c r="A10" s="118"/>
      <c r="B10" s="70"/>
      <c r="C10" s="79" t="s">
        <v>109</v>
      </c>
      <c r="D10" s="80">
        <v>26</v>
      </c>
      <c r="E10" s="306"/>
      <c r="F10" s="131">
        <f>AVERAGE(D10*E10)</f>
        <v>0</v>
      </c>
    </row>
    <row r="11" spans="1:6" ht="63.75" x14ac:dyDescent="0.2">
      <c r="A11" s="116">
        <v>5</v>
      </c>
      <c r="B11" s="69" t="s">
        <v>280</v>
      </c>
      <c r="C11" s="126"/>
      <c r="D11" s="127"/>
      <c r="E11" s="304"/>
      <c r="F11" s="128"/>
    </row>
    <row r="12" spans="1:6" x14ac:dyDescent="0.2">
      <c r="A12" s="118"/>
      <c r="B12" s="70"/>
      <c r="C12" s="79" t="s">
        <v>109</v>
      </c>
      <c r="D12" s="80">
        <v>29</v>
      </c>
      <c r="E12" s="306"/>
      <c r="F12" s="131">
        <f>AVERAGE(D12*E12)</f>
        <v>0</v>
      </c>
    </row>
    <row r="13" spans="1:6" ht="39" customHeight="1" x14ac:dyDescent="0.2">
      <c r="A13" s="116">
        <v>6</v>
      </c>
      <c r="B13" s="69" t="s">
        <v>282</v>
      </c>
      <c r="C13" s="126"/>
      <c r="D13" s="127"/>
      <c r="E13" s="304"/>
      <c r="F13" s="128"/>
    </row>
    <row r="14" spans="1:6" x14ac:dyDescent="0.2">
      <c r="A14" s="125"/>
      <c r="B14" s="46"/>
      <c r="C14" s="84" t="s">
        <v>109</v>
      </c>
      <c r="D14" s="85">
        <v>13</v>
      </c>
      <c r="E14" s="305"/>
      <c r="F14" s="130">
        <f>AVERAGE(D14*E14)</f>
        <v>0</v>
      </c>
    </row>
    <row r="15" spans="1:6" ht="63.75" x14ac:dyDescent="0.2">
      <c r="A15" s="116">
        <v>7</v>
      </c>
      <c r="B15" s="69" t="s">
        <v>283</v>
      </c>
      <c r="C15" s="106"/>
      <c r="D15" s="111"/>
      <c r="E15" s="299"/>
      <c r="F15" s="117"/>
    </row>
    <row r="16" spans="1:6" x14ac:dyDescent="0.2">
      <c r="A16" s="118"/>
      <c r="B16" s="70"/>
      <c r="C16" s="79" t="s">
        <v>109</v>
      </c>
      <c r="D16" s="80">
        <v>16.5</v>
      </c>
      <c r="E16" s="306"/>
      <c r="F16" s="131">
        <f t="shared" ref="F16" si="0">AVERAGE(D16*E16)</f>
        <v>0</v>
      </c>
    </row>
    <row r="17" spans="1:6" ht="51" x14ac:dyDescent="0.2">
      <c r="A17" s="116">
        <v>8</v>
      </c>
      <c r="B17" s="69" t="s">
        <v>284</v>
      </c>
      <c r="C17" s="106"/>
      <c r="D17" s="111"/>
      <c r="E17" s="299"/>
      <c r="F17" s="117"/>
    </row>
    <row r="18" spans="1:6" x14ac:dyDescent="0.2">
      <c r="A18" s="118"/>
      <c r="B18" s="70"/>
      <c r="C18" s="79" t="s">
        <v>109</v>
      </c>
      <c r="D18" s="80">
        <v>8</v>
      </c>
      <c r="E18" s="306"/>
      <c r="F18" s="131">
        <f t="shared" ref="F18" si="1">AVERAGE(D18*E18)</f>
        <v>0</v>
      </c>
    </row>
    <row r="19" spans="1:6" ht="63.75" x14ac:dyDescent="0.2">
      <c r="A19" s="116">
        <v>9</v>
      </c>
      <c r="B19" s="69" t="s">
        <v>285</v>
      </c>
      <c r="C19" s="106"/>
      <c r="D19" s="111"/>
      <c r="E19" s="299"/>
      <c r="F19" s="117"/>
    </row>
    <row r="20" spans="1:6" x14ac:dyDescent="0.2">
      <c r="A20" s="118"/>
      <c r="B20" s="70"/>
      <c r="C20" s="79" t="s">
        <v>109</v>
      </c>
      <c r="D20" s="80">
        <v>5.5</v>
      </c>
      <c r="E20" s="306"/>
      <c r="F20" s="131">
        <f t="shared" ref="F20" si="2">AVERAGE(D20*E20)</f>
        <v>0</v>
      </c>
    </row>
    <row r="21" spans="1:6" ht="52.5" customHeight="1" x14ac:dyDescent="0.2">
      <c r="A21" s="116">
        <v>10</v>
      </c>
      <c r="B21" s="69" t="s">
        <v>286</v>
      </c>
      <c r="C21" s="106"/>
      <c r="D21" s="111"/>
      <c r="E21" s="299"/>
      <c r="F21" s="117"/>
    </row>
    <row r="22" spans="1:6" x14ac:dyDescent="0.2">
      <c r="A22" s="78"/>
      <c r="B22" s="6"/>
      <c r="C22" s="79" t="s">
        <v>109</v>
      </c>
      <c r="D22" s="80">
        <v>14.5</v>
      </c>
      <c r="E22" s="306"/>
      <c r="F22" s="131">
        <f t="shared" ref="F22" si="3">AVERAGE(D22*E22)</f>
        <v>0</v>
      </c>
    </row>
    <row r="23" spans="1:6" ht="51" x14ac:dyDescent="0.2">
      <c r="A23" s="116">
        <v>11</v>
      </c>
      <c r="B23" s="69" t="s">
        <v>287</v>
      </c>
      <c r="C23" s="106"/>
      <c r="D23" s="111"/>
      <c r="E23" s="299"/>
      <c r="F23" s="117"/>
    </row>
    <row r="24" spans="1:6" x14ac:dyDescent="0.2">
      <c r="A24" s="78"/>
      <c r="B24" s="6"/>
      <c r="C24" s="79" t="s">
        <v>109</v>
      </c>
      <c r="D24" s="80">
        <v>15</v>
      </c>
      <c r="E24" s="306"/>
      <c r="F24" s="131">
        <f t="shared" ref="F24" si="4">AVERAGE(D24*E24)</f>
        <v>0</v>
      </c>
    </row>
    <row r="25" spans="1:6" ht="15" x14ac:dyDescent="0.25">
      <c r="F25" s="105">
        <f>SUM(F3:F24)</f>
        <v>0</v>
      </c>
    </row>
  </sheetData>
  <sheetProtection algorithmName="SHA-512" hashValue="SljeQyBn2eOuGd2NRvMyYu/QrYZp1BDlM0zzLoulgscRKlS/F5cu0aSjes3QmiAOPn7oKSn6ttlcT2LX0bR/Iw==" saltValue="XOro2K8XJxG1tY8FlVfd8w==" spinCount="100000" sheet="1" objects="1" scenarios="1"/>
  <pageMargins left="0.7" right="0.7" top="0.75" bottom="0.75" header="0.3" footer="0.3"/>
  <pageSetup paperSize="9" orientation="portrait" r:id="rId1"/>
  <headerFooter>
    <oddHeader>&amp;L&amp;"Arial Black,Običajno"&amp;16&amp;K04+038region</oddHeader>
    <oddFooter>&amp;C&amp;A&amp;RStran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44"/>
  <sheetViews>
    <sheetView view="pageLayout" zoomScaleNormal="100" workbookViewId="0">
      <selection activeCell="B3" sqref="B3"/>
    </sheetView>
  </sheetViews>
  <sheetFormatPr defaultColWidth="8.85546875" defaultRowHeight="14.25" x14ac:dyDescent="0.2"/>
  <cols>
    <col min="1" max="1" width="5.140625" style="2" customWidth="1"/>
    <col min="2" max="2" width="35.5703125" style="2" customWidth="1"/>
    <col min="3" max="3" width="4.28515625" style="14" customWidth="1"/>
    <col min="4" max="4" width="10" style="114" customWidth="1"/>
    <col min="5" max="5" width="12.7109375" style="310" customWidth="1"/>
    <col min="6" max="6" width="12.5703125" style="115" customWidth="1"/>
    <col min="7" max="16384" width="8.85546875" style="2"/>
  </cols>
  <sheetData>
    <row r="1" spans="1:6" ht="15.75" x14ac:dyDescent="0.25">
      <c r="A1" s="18" t="s">
        <v>150</v>
      </c>
    </row>
    <row r="3" spans="1:6" ht="223.5" customHeight="1" x14ac:dyDescent="0.2">
      <c r="B3" s="52" t="s">
        <v>354</v>
      </c>
    </row>
    <row r="4" spans="1:6" ht="76.5" x14ac:dyDescent="0.2">
      <c r="A4" s="116">
        <v>1</v>
      </c>
      <c r="B4" s="69" t="s">
        <v>288</v>
      </c>
      <c r="C4" s="126"/>
      <c r="D4" s="127"/>
      <c r="E4" s="304"/>
      <c r="F4" s="128"/>
    </row>
    <row r="5" spans="1:6" x14ac:dyDescent="0.2">
      <c r="A5" s="125"/>
      <c r="B5" s="46" t="s">
        <v>152</v>
      </c>
      <c r="C5" s="84" t="s">
        <v>118</v>
      </c>
      <c r="D5" s="85">
        <v>174.9</v>
      </c>
      <c r="E5" s="305"/>
      <c r="F5" s="130">
        <f t="shared" ref="F5" si="0">AVERAGE(D5*E5)</f>
        <v>0</v>
      </c>
    </row>
    <row r="6" spans="1:6" x14ac:dyDescent="0.2">
      <c r="A6" s="125"/>
      <c r="B6" s="46" t="s">
        <v>156</v>
      </c>
      <c r="C6" s="84" t="s">
        <v>118</v>
      </c>
      <c r="D6" s="85">
        <v>4.2</v>
      </c>
      <c r="E6" s="305"/>
      <c r="F6" s="130">
        <f>AVERAGE(D6*E6)</f>
        <v>0</v>
      </c>
    </row>
    <row r="7" spans="1:6" x14ac:dyDescent="0.2">
      <c r="A7" s="118"/>
      <c r="B7" s="6" t="s">
        <v>353</v>
      </c>
      <c r="C7" s="77" t="s">
        <v>118</v>
      </c>
      <c r="D7" s="80">
        <v>2.4</v>
      </c>
      <c r="E7" s="306"/>
      <c r="F7" s="131">
        <f>AVERAGE(D7*E7)</f>
        <v>0</v>
      </c>
    </row>
    <row r="8" spans="1:6" ht="76.5" x14ac:dyDescent="0.2">
      <c r="A8" s="116">
        <v>2</v>
      </c>
      <c r="B8" s="69" t="s">
        <v>289</v>
      </c>
      <c r="C8" s="126"/>
      <c r="D8" s="127"/>
      <c r="E8" s="304"/>
      <c r="F8" s="128"/>
    </row>
    <row r="9" spans="1:6" x14ac:dyDescent="0.2">
      <c r="A9" s="125"/>
      <c r="B9" s="46" t="s">
        <v>153</v>
      </c>
      <c r="C9" s="84" t="s">
        <v>118</v>
      </c>
      <c r="D9" s="85">
        <v>1268</v>
      </c>
      <c r="E9" s="305"/>
      <c r="F9" s="130">
        <f t="shared" ref="F9:F10" si="1">AVERAGE(D9*E9)</f>
        <v>0</v>
      </c>
    </row>
    <row r="10" spans="1:6" x14ac:dyDescent="0.2">
      <c r="A10" s="125"/>
      <c r="B10" s="46" t="s">
        <v>154</v>
      </c>
      <c r="C10" s="84" t="s">
        <v>118</v>
      </c>
      <c r="D10" s="85">
        <v>2364</v>
      </c>
      <c r="E10" s="305"/>
      <c r="F10" s="130">
        <f t="shared" si="1"/>
        <v>0</v>
      </c>
    </row>
    <row r="11" spans="1:6" x14ac:dyDescent="0.2">
      <c r="A11" s="125"/>
      <c r="B11" s="46" t="s">
        <v>155</v>
      </c>
      <c r="C11" s="84" t="s">
        <v>118</v>
      </c>
      <c r="D11" s="85">
        <v>156</v>
      </c>
      <c r="E11" s="305"/>
      <c r="F11" s="130">
        <f t="shared" ref="F11" si="2">AVERAGE(D11*E11)</f>
        <v>0</v>
      </c>
    </row>
    <row r="12" spans="1:6" x14ac:dyDescent="0.2">
      <c r="A12" s="125"/>
      <c r="B12" s="46" t="s">
        <v>157</v>
      </c>
      <c r="C12" s="84" t="s">
        <v>118</v>
      </c>
      <c r="D12" s="85">
        <v>240</v>
      </c>
      <c r="E12" s="305"/>
      <c r="F12" s="130">
        <f t="shared" ref="F12" si="3">AVERAGE(D12*E12)</f>
        <v>0</v>
      </c>
    </row>
    <row r="13" spans="1:6" x14ac:dyDescent="0.2">
      <c r="A13" s="88"/>
      <c r="B13" s="46" t="s">
        <v>158</v>
      </c>
      <c r="C13" s="84" t="s">
        <v>118</v>
      </c>
      <c r="D13" s="85">
        <v>46.4</v>
      </c>
      <c r="E13" s="305"/>
      <c r="F13" s="130">
        <f t="shared" ref="F13" si="4">AVERAGE(D13*E13)</f>
        <v>0</v>
      </c>
    </row>
    <row r="14" spans="1:6" x14ac:dyDescent="0.2">
      <c r="A14" s="88"/>
      <c r="B14" s="46" t="s">
        <v>159</v>
      </c>
      <c r="C14" s="84" t="s">
        <v>118</v>
      </c>
      <c r="D14" s="85">
        <v>14.4</v>
      </c>
      <c r="E14" s="305"/>
      <c r="F14" s="130">
        <f t="shared" ref="F14" si="5">AVERAGE(D14*E14)</f>
        <v>0</v>
      </c>
    </row>
    <row r="15" spans="1:6" x14ac:dyDescent="0.2">
      <c r="A15" s="78"/>
      <c r="B15" s="70" t="s">
        <v>160</v>
      </c>
      <c r="C15" s="79" t="s">
        <v>118</v>
      </c>
      <c r="D15" s="80">
        <v>75.2</v>
      </c>
      <c r="E15" s="306"/>
      <c r="F15" s="131">
        <f t="shared" ref="F15" si="6">AVERAGE(D15*E15)</f>
        <v>0</v>
      </c>
    </row>
    <row r="16" spans="1:6" ht="63.75" x14ac:dyDescent="0.2">
      <c r="A16" s="116">
        <v>3</v>
      </c>
      <c r="B16" s="69" t="s">
        <v>290</v>
      </c>
      <c r="C16" s="126"/>
      <c r="D16" s="127"/>
      <c r="E16" s="304"/>
      <c r="F16" s="128"/>
    </row>
    <row r="17" spans="1:6" x14ac:dyDescent="0.2">
      <c r="A17" s="125"/>
      <c r="B17" s="46" t="s">
        <v>161</v>
      </c>
      <c r="C17" s="84" t="s">
        <v>118</v>
      </c>
      <c r="D17" s="85">
        <v>21.3</v>
      </c>
      <c r="E17" s="305"/>
      <c r="F17" s="130">
        <f t="shared" ref="F17" si="7">AVERAGE(D17*E17)</f>
        <v>0</v>
      </c>
    </row>
    <row r="18" spans="1:6" x14ac:dyDescent="0.2">
      <c r="A18" s="125"/>
      <c r="B18" s="46" t="s">
        <v>162</v>
      </c>
      <c r="C18" s="84" t="s">
        <v>118</v>
      </c>
      <c r="D18" s="85">
        <v>245.4</v>
      </c>
      <c r="E18" s="305"/>
      <c r="F18" s="130">
        <f t="shared" ref="F18:F27" si="8">AVERAGE(D18*E18)</f>
        <v>0</v>
      </c>
    </row>
    <row r="19" spans="1:6" x14ac:dyDescent="0.2">
      <c r="A19" s="125"/>
      <c r="B19" s="46" t="s">
        <v>163</v>
      </c>
      <c r="C19" s="84" t="s">
        <v>118</v>
      </c>
      <c r="D19" s="85">
        <v>294.95</v>
      </c>
      <c r="E19" s="305"/>
      <c r="F19" s="130">
        <f t="shared" si="8"/>
        <v>0</v>
      </c>
    </row>
    <row r="20" spans="1:6" x14ac:dyDescent="0.2">
      <c r="A20" s="125"/>
      <c r="B20" s="46" t="s">
        <v>166</v>
      </c>
      <c r="C20" s="84" t="s">
        <v>118</v>
      </c>
      <c r="D20" s="85">
        <v>550.4</v>
      </c>
      <c r="E20" s="305"/>
      <c r="F20" s="130">
        <f t="shared" si="8"/>
        <v>0</v>
      </c>
    </row>
    <row r="21" spans="1:6" x14ac:dyDescent="0.2">
      <c r="A21" s="125"/>
      <c r="B21" s="46" t="s">
        <v>164</v>
      </c>
      <c r="C21" s="84" t="s">
        <v>118</v>
      </c>
      <c r="D21" s="85">
        <v>849</v>
      </c>
      <c r="E21" s="305"/>
      <c r="F21" s="130">
        <f t="shared" ref="F21" si="9">AVERAGE(D21*E21)</f>
        <v>0</v>
      </c>
    </row>
    <row r="22" spans="1:6" x14ac:dyDescent="0.2">
      <c r="A22" s="125"/>
      <c r="B22" s="46" t="s">
        <v>165</v>
      </c>
      <c r="C22" s="84" t="s">
        <v>118</v>
      </c>
      <c r="D22" s="85">
        <v>560</v>
      </c>
      <c r="E22" s="305"/>
      <c r="F22" s="130">
        <f t="shared" ref="F22" si="10">AVERAGE(D22*E22)</f>
        <v>0</v>
      </c>
    </row>
    <row r="23" spans="1:6" x14ac:dyDescent="0.2">
      <c r="A23" s="125"/>
      <c r="B23" s="46" t="s">
        <v>170</v>
      </c>
      <c r="C23" s="84" t="s">
        <v>118</v>
      </c>
      <c r="D23" s="85">
        <v>57</v>
      </c>
      <c r="E23" s="305"/>
      <c r="F23" s="130">
        <f t="shared" si="8"/>
        <v>0</v>
      </c>
    </row>
    <row r="24" spans="1:6" x14ac:dyDescent="0.2">
      <c r="A24" s="88"/>
      <c r="B24" s="46" t="s">
        <v>167</v>
      </c>
      <c r="C24" s="84" t="s">
        <v>118</v>
      </c>
      <c r="D24" s="85">
        <v>49.6</v>
      </c>
      <c r="E24" s="305"/>
      <c r="F24" s="130">
        <f t="shared" si="8"/>
        <v>0</v>
      </c>
    </row>
    <row r="25" spans="1:6" x14ac:dyDescent="0.2">
      <c r="A25" s="88"/>
      <c r="B25" s="46" t="s">
        <v>168</v>
      </c>
      <c r="C25" s="84" t="s">
        <v>118</v>
      </c>
      <c r="D25" s="85">
        <v>13.2</v>
      </c>
      <c r="E25" s="305"/>
      <c r="F25" s="130">
        <f t="shared" si="8"/>
        <v>0</v>
      </c>
    </row>
    <row r="26" spans="1:6" x14ac:dyDescent="0.2">
      <c r="A26" s="88"/>
      <c r="B26" s="46" t="s">
        <v>169</v>
      </c>
      <c r="C26" s="84" t="s">
        <v>118</v>
      </c>
      <c r="D26" s="85">
        <v>38</v>
      </c>
      <c r="E26" s="305"/>
      <c r="F26" s="130">
        <f t="shared" si="8"/>
        <v>0</v>
      </c>
    </row>
    <row r="27" spans="1:6" x14ac:dyDescent="0.2">
      <c r="A27" s="88"/>
      <c r="B27" s="46" t="s">
        <v>171</v>
      </c>
      <c r="C27" s="84" t="s">
        <v>118</v>
      </c>
      <c r="D27" s="85">
        <v>6</v>
      </c>
      <c r="E27" s="305"/>
      <c r="F27" s="130">
        <f t="shared" si="8"/>
        <v>0</v>
      </c>
    </row>
    <row r="28" spans="1:6" ht="38.25" x14ac:dyDescent="0.2">
      <c r="A28" s="27"/>
      <c r="B28" s="82" t="s">
        <v>172</v>
      </c>
      <c r="C28" s="79" t="s">
        <v>97</v>
      </c>
      <c r="D28" s="80">
        <v>8</v>
      </c>
      <c r="E28" s="306"/>
      <c r="F28" s="131">
        <f t="shared" ref="F28" si="11">AVERAGE(D28*E28)</f>
        <v>0</v>
      </c>
    </row>
    <row r="29" spans="1:6" ht="76.5" x14ac:dyDescent="0.2">
      <c r="A29" s="116">
        <v>4</v>
      </c>
      <c r="B29" s="69" t="s">
        <v>291</v>
      </c>
      <c r="C29" s="126"/>
      <c r="D29" s="127"/>
      <c r="E29" s="304"/>
      <c r="F29" s="128"/>
    </row>
    <row r="30" spans="1:6" x14ac:dyDescent="0.2">
      <c r="A30" s="125"/>
      <c r="B30" s="46"/>
      <c r="C30" s="84" t="s">
        <v>118</v>
      </c>
      <c r="D30" s="85">
        <v>64</v>
      </c>
      <c r="E30" s="305"/>
      <c r="F30" s="130">
        <f t="shared" ref="F30" si="12">AVERAGE(D30*E30)</f>
        <v>0</v>
      </c>
    </row>
    <row r="31" spans="1:6" ht="63.75" x14ac:dyDescent="0.2">
      <c r="A31" s="116">
        <v>5</v>
      </c>
      <c r="B31" s="69" t="s">
        <v>292</v>
      </c>
      <c r="C31" s="126"/>
      <c r="D31" s="127"/>
      <c r="E31" s="304"/>
      <c r="F31" s="128"/>
    </row>
    <row r="32" spans="1:6" x14ac:dyDescent="0.2">
      <c r="A32" s="125"/>
      <c r="B32" s="46"/>
      <c r="C32" s="84" t="s">
        <v>118</v>
      </c>
      <c r="D32" s="85">
        <v>10</v>
      </c>
      <c r="E32" s="305"/>
      <c r="F32" s="130">
        <f t="shared" ref="F32" si="13">AVERAGE(D32*E32)</f>
        <v>0</v>
      </c>
    </row>
    <row r="33" spans="1:6" ht="255" x14ac:dyDescent="0.2">
      <c r="A33" s="116">
        <v>6</v>
      </c>
      <c r="B33" s="69" t="s">
        <v>293</v>
      </c>
      <c r="C33" s="139"/>
      <c r="D33" s="140"/>
      <c r="E33" s="313"/>
      <c r="F33" s="141"/>
    </row>
    <row r="34" spans="1:6" ht="25.5" x14ac:dyDescent="0.2">
      <c r="A34" s="142"/>
      <c r="B34" s="46" t="s">
        <v>174</v>
      </c>
      <c r="C34" s="84" t="s">
        <v>118</v>
      </c>
      <c r="D34" s="85">
        <v>4.0999999999999996</v>
      </c>
      <c r="E34" s="305"/>
      <c r="F34" s="130">
        <f>AVERAGE(D34*E34)</f>
        <v>0</v>
      </c>
    </row>
    <row r="35" spans="1:6" ht="25.5" x14ac:dyDescent="0.2">
      <c r="A35" s="142"/>
      <c r="B35" s="46" t="s">
        <v>175</v>
      </c>
      <c r="C35" s="84" t="s">
        <v>118</v>
      </c>
      <c r="D35" s="85">
        <v>15.2</v>
      </c>
      <c r="E35" s="305"/>
      <c r="F35" s="130">
        <f>AVERAGE(D35*E35)</f>
        <v>0</v>
      </c>
    </row>
    <row r="36" spans="1:6" ht="25.5" x14ac:dyDescent="0.2">
      <c r="A36" s="142"/>
      <c r="B36" s="46" t="s">
        <v>339</v>
      </c>
      <c r="C36" s="84" t="s">
        <v>118</v>
      </c>
      <c r="D36" s="85">
        <v>29</v>
      </c>
      <c r="E36" s="305"/>
      <c r="F36" s="130">
        <f>AVERAGE(D36*E36)</f>
        <v>0</v>
      </c>
    </row>
    <row r="37" spans="1:6" x14ac:dyDescent="0.2">
      <c r="A37" s="142"/>
      <c r="B37" s="46" t="s">
        <v>173</v>
      </c>
      <c r="C37" s="84" t="s">
        <v>109</v>
      </c>
      <c r="D37" s="85">
        <v>2.6</v>
      </c>
      <c r="E37" s="305"/>
      <c r="F37" s="130">
        <f>AVERAGE(D37*E37)</f>
        <v>0</v>
      </c>
    </row>
    <row r="38" spans="1:6" x14ac:dyDescent="0.2">
      <c r="A38" s="86"/>
      <c r="B38" s="83" t="s">
        <v>180</v>
      </c>
      <c r="C38" s="84" t="s">
        <v>97</v>
      </c>
      <c r="D38" s="85">
        <v>15</v>
      </c>
      <c r="E38" s="305"/>
      <c r="F38" s="130">
        <f t="shared" ref="F38" si="14">AVERAGE(D38*E38)</f>
        <v>0</v>
      </c>
    </row>
    <row r="39" spans="1:6" x14ac:dyDescent="0.2">
      <c r="A39" s="118"/>
      <c r="B39" s="70" t="s">
        <v>179</v>
      </c>
      <c r="C39" s="79" t="s">
        <v>118</v>
      </c>
      <c r="D39" s="80">
        <v>3</v>
      </c>
      <c r="E39" s="306"/>
      <c r="F39" s="131">
        <f>AVERAGE(D39*E39)</f>
        <v>0</v>
      </c>
    </row>
    <row r="40" spans="1:6" ht="89.25" x14ac:dyDescent="0.2">
      <c r="A40" s="116">
        <v>7</v>
      </c>
      <c r="B40" s="69" t="s">
        <v>294</v>
      </c>
      <c r="C40" s="126"/>
      <c r="D40" s="127"/>
      <c r="E40" s="304"/>
      <c r="F40" s="128"/>
    </row>
    <row r="41" spans="1:6" x14ac:dyDescent="0.2">
      <c r="A41" s="142"/>
      <c r="B41" s="46" t="s">
        <v>176</v>
      </c>
      <c r="C41" s="84" t="s">
        <v>109</v>
      </c>
      <c r="D41" s="85">
        <v>11</v>
      </c>
      <c r="E41" s="305"/>
      <c r="F41" s="130">
        <f>AVERAGE(D41*E41)</f>
        <v>0</v>
      </c>
    </row>
    <row r="42" spans="1:6" ht="25.5" x14ac:dyDescent="0.2">
      <c r="A42" s="88"/>
      <c r="B42" s="46" t="s">
        <v>295</v>
      </c>
      <c r="C42" s="84" t="s">
        <v>97</v>
      </c>
      <c r="D42" s="85">
        <v>14</v>
      </c>
      <c r="E42" s="305"/>
      <c r="F42" s="130">
        <f>AVERAGE(D42*E42)</f>
        <v>0</v>
      </c>
    </row>
    <row r="43" spans="1:6" ht="38.25" x14ac:dyDescent="0.2">
      <c r="A43" s="78"/>
      <c r="B43" s="70" t="s">
        <v>296</v>
      </c>
      <c r="C43" s="79" t="s">
        <v>97</v>
      </c>
      <c r="D43" s="80">
        <v>4</v>
      </c>
      <c r="E43" s="306"/>
      <c r="F43" s="131">
        <f>AVERAGE(D43*E43)</f>
        <v>0</v>
      </c>
    </row>
    <row r="44" spans="1:6" ht="15" x14ac:dyDescent="0.25">
      <c r="F44" s="105">
        <f>SUM(F4:F43)</f>
        <v>0</v>
      </c>
    </row>
  </sheetData>
  <sheetProtection algorithmName="SHA-512" hashValue="hiPMYOvhPTefX8GUt5kx4OGRWwuDOqMgAY2A2GvZdGZ0r3WTDsu0qxaOR5QJ/CioF1Xfru+PF1Rc74iL4hUi8w==" saltValue="eWLrArLosoWYNUS+ql+7xQ==" spinCount="100000" sheet="1" objects="1" scenarios="1"/>
  <pageMargins left="0.7" right="0.7" top="0.75" bottom="0.75" header="0.3" footer="0.3"/>
  <pageSetup paperSize="9" orientation="portrait" r:id="rId1"/>
  <headerFooter>
    <oddHeader>&amp;L&amp;"Arial Black,Navadno"&amp;16&amp;K04+039region</oddHeader>
    <oddFooter>&amp;C&amp;A&amp;RStran &amp;P</oddFooter>
  </headerFooter>
  <rowBreaks count="1" manualBreakCount="1">
    <brk id="15"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76"/>
  <sheetViews>
    <sheetView view="pageLayout" zoomScaleNormal="100" workbookViewId="0">
      <selection activeCell="D4" sqref="D4"/>
    </sheetView>
  </sheetViews>
  <sheetFormatPr defaultColWidth="8.85546875" defaultRowHeight="14.25" x14ac:dyDescent="0.2"/>
  <cols>
    <col min="1" max="1" width="5.140625" style="2" customWidth="1"/>
    <col min="2" max="2" width="35.140625" style="2" customWidth="1"/>
    <col min="3" max="3" width="4.28515625" style="68" customWidth="1"/>
    <col min="4" max="4" width="10.140625" style="114" customWidth="1"/>
    <col min="5" max="5" width="12.5703125" style="310" customWidth="1"/>
    <col min="6" max="6" width="12.7109375" style="115" customWidth="1"/>
    <col min="7" max="16384" width="8.85546875" style="2"/>
  </cols>
  <sheetData>
    <row r="1" spans="1:6" ht="15.75" x14ac:dyDescent="0.25">
      <c r="A1" s="18" t="s">
        <v>136</v>
      </c>
    </row>
    <row r="2" spans="1:6" ht="15.75" x14ac:dyDescent="0.25">
      <c r="A2" s="18"/>
    </row>
    <row r="3" spans="1:6" ht="15" x14ac:dyDescent="0.25">
      <c r="A3" s="4" t="s">
        <v>177</v>
      </c>
    </row>
    <row r="4" spans="1:6" ht="218.25" customHeight="1" x14ac:dyDescent="0.2">
      <c r="A4" s="116">
        <v>1</v>
      </c>
      <c r="B4" s="69" t="s">
        <v>367</v>
      </c>
      <c r="C4" s="126"/>
      <c r="D4" s="127"/>
      <c r="E4" s="304"/>
      <c r="F4" s="128"/>
    </row>
    <row r="5" spans="1:6" x14ac:dyDescent="0.2">
      <c r="A5" s="78"/>
      <c r="B5" s="6"/>
      <c r="C5" s="67" t="s">
        <v>97</v>
      </c>
      <c r="D5" s="80">
        <v>11</v>
      </c>
      <c r="E5" s="306"/>
      <c r="F5" s="131">
        <f>AVERAGE(D5*E5)</f>
        <v>0</v>
      </c>
    </row>
    <row r="6" spans="1:6" ht="165.75" customHeight="1" x14ac:dyDescent="0.2">
      <c r="A6" s="116">
        <v>2</v>
      </c>
      <c r="B6" s="69" t="s">
        <v>355</v>
      </c>
      <c r="C6" s="126"/>
      <c r="D6" s="127"/>
      <c r="E6" s="304"/>
      <c r="F6" s="128"/>
    </row>
    <row r="7" spans="1:6" x14ac:dyDescent="0.2">
      <c r="A7" s="78"/>
      <c r="B7" s="6"/>
      <c r="C7" s="67" t="s">
        <v>97</v>
      </c>
      <c r="D7" s="80">
        <v>1</v>
      </c>
      <c r="E7" s="306"/>
      <c r="F7" s="131">
        <f>AVERAGE(D7*E7)</f>
        <v>0</v>
      </c>
    </row>
    <row r="8" spans="1:6" ht="232.5" customHeight="1" x14ac:dyDescent="0.2">
      <c r="A8" s="116">
        <v>3</v>
      </c>
      <c r="B8" s="69" t="s">
        <v>356</v>
      </c>
      <c r="C8" s="126"/>
      <c r="D8" s="106"/>
      <c r="E8" s="304"/>
      <c r="F8" s="128"/>
    </row>
    <row r="9" spans="1:6" x14ac:dyDescent="0.2">
      <c r="A9" s="78"/>
      <c r="B9" s="6"/>
      <c r="C9" s="67" t="s">
        <v>97</v>
      </c>
      <c r="D9" s="80">
        <v>5</v>
      </c>
      <c r="E9" s="306"/>
      <c r="F9" s="131">
        <f>AVERAGE(D9*E9)</f>
        <v>0</v>
      </c>
    </row>
    <row r="10" spans="1:6" ht="217.5" customHeight="1" x14ac:dyDescent="0.2">
      <c r="A10" s="116">
        <v>4</v>
      </c>
      <c r="B10" s="69" t="s">
        <v>368</v>
      </c>
      <c r="C10" s="126"/>
      <c r="D10" s="127"/>
      <c r="E10" s="304"/>
      <c r="F10" s="128"/>
    </row>
    <row r="11" spans="1:6" x14ac:dyDescent="0.2">
      <c r="A11" s="78"/>
      <c r="B11" s="6"/>
      <c r="C11" s="67" t="s">
        <v>97</v>
      </c>
      <c r="D11" s="80">
        <v>1</v>
      </c>
      <c r="E11" s="306"/>
      <c r="F11" s="131">
        <f>AVERAGE(D11*E11)</f>
        <v>0</v>
      </c>
    </row>
    <row r="12" spans="1:6" ht="218.25" customHeight="1" x14ac:dyDescent="0.2">
      <c r="A12" s="116">
        <v>5</v>
      </c>
      <c r="B12" s="69" t="s">
        <v>369</v>
      </c>
      <c r="C12" s="126"/>
      <c r="D12" s="127"/>
      <c r="E12" s="304"/>
      <c r="F12" s="128"/>
    </row>
    <row r="13" spans="1:6" x14ac:dyDescent="0.2">
      <c r="A13" s="78"/>
      <c r="B13" s="6"/>
      <c r="C13" s="67" t="s">
        <v>97</v>
      </c>
      <c r="D13" s="80">
        <v>1</v>
      </c>
      <c r="E13" s="306"/>
      <c r="F13" s="131">
        <f>AVERAGE(D13*E13)</f>
        <v>0</v>
      </c>
    </row>
    <row r="14" spans="1:6" ht="166.5" customHeight="1" x14ac:dyDescent="0.2">
      <c r="A14" s="116">
        <v>6</v>
      </c>
      <c r="B14" s="69" t="s">
        <v>370</v>
      </c>
      <c r="C14" s="126"/>
      <c r="D14" s="127"/>
      <c r="E14" s="304"/>
      <c r="F14" s="128"/>
    </row>
    <row r="15" spans="1:6" x14ac:dyDescent="0.2">
      <c r="A15" s="78"/>
      <c r="B15" s="6"/>
      <c r="C15" s="67" t="s">
        <v>97</v>
      </c>
      <c r="D15" s="80">
        <v>1</v>
      </c>
      <c r="E15" s="306"/>
      <c r="F15" s="131">
        <f>AVERAGE(D15*E15)</f>
        <v>0</v>
      </c>
    </row>
    <row r="18" spans="1:6" ht="15" x14ac:dyDescent="0.25">
      <c r="A18" s="4"/>
    </row>
    <row r="19" spans="1:6" ht="15" x14ac:dyDescent="0.25">
      <c r="A19" s="4"/>
    </row>
    <row r="20" spans="1:6" ht="15" x14ac:dyDescent="0.25">
      <c r="A20" s="4"/>
    </row>
    <row r="21" spans="1:6" ht="15" x14ac:dyDescent="0.25">
      <c r="A21" s="4"/>
    </row>
    <row r="22" spans="1:6" ht="15" x14ac:dyDescent="0.25">
      <c r="A22" s="4"/>
    </row>
    <row r="23" spans="1:6" ht="15" x14ac:dyDescent="0.25">
      <c r="A23" s="4"/>
    </row>
    <row r="24" spans="1:6" ht="15" x14ac:dyDescent="0.25">
      <c r="A24" s="4" t="s">
        <v>178</v>
      </c>
    </row>
    <row r="25" spans="1:6" ht="15" x14ac:dyDescent="0.25">
      <c r="A25" s="4"/>
    </row>
    <row r="26" spans="1:6" ht="192.75" customHeight="1" x14ac:dyDescent="0.2">
      <c r="A26" s="116">
        <v>7</v>
      </c>
      <c r="B26" s="69" t="s">
        <v>371</v>
      </c>
      <c r="C26" s="126"/>
      <c r="D26" s="127"/>
      <c r="E26" s="304"/>
      <c r="F26" s="128"/>
    </row>
    <row r="27" spans="1:6" x14ac:dyDescent="0.2">
      <c r="A27" s="78"/>
      <c r="B27" s="6"/>
      <c r="C27" s="67" t="s">
        <v>97</v>
      </c>
      <c r="D27" s="80">
        <v>1</v>
      </c>
      <c r="E27" s="306"/>
      <c r="F27" s="131">
        <f>AVERAGE(D27*E27)</f>
        <v>0</v>
      </c>
    </row>
    <row r="28" spans="1:6" ht="178.5" customHeight="1" x14ac:dyDescent="0.2">
      <c r="A28" s="116">
        <v>8</v>
      </c>
      <c r="B28" s="69" t="s">
        <v>297</v>
      </c>
      <c r="C28" s="126"/>
      <c r="D28" s="127"/>
      <c r="E28" s="304"/>
      <c r="F28" s="128"/>
    </row>
    <row r="29" spans="1:6" x14ac:dyDescent="0.2">
      <c r="A29" s="78"/>
      <c r="B29" s="6"/>
      <c r="C29" s="67" t="s">
        <v>97</v>
      </c>
      <c r="D29" s="80">
        <v>1</v>
      </c>
      <c r="E29" s="306"/>
      <c r="F29" s="131">
        <f>AVERAGE(D29*E29)</f>
        <v>0</v>
      </c>
    </row>
    <row r="30" spans="1:6" ht="255" x14ac:dyDescent="0.2">
      <c r="A30" s="116">
        <v>9</v>
      </c>
      <c r="B30" s="69" t="s">
        <v>357</v>
      </c>
      <c r="C30" s="126"/>
      <c r="D30" s="127"/>
      <c r="E30" s="304"/>
      <c r="F30" s="128"/>
    </row>
    <row r="31" spans="1:6" x14ac:dyDescent="0.2">
      <c r="A31" s="78"/>
      <c r="B31" s="6"/>
      <c r="C31" s="67" t="s">
        <v>97</v>
      </c>
      <c r="D31" s="80">
        <v>1</v>
      </c>
      <c r="E31" s="306"/>
      <c r="F31" s="131">
        <f>AVERAGE(D31*E31)</f>
        <v>0</v>
      </c>
    </row>
    <row r="32" spans="1:6" ht="192.75" customHeight="1" x14ac:dyDescent="0.2">
      <c r="A32" s="116">
        <v>10</v>
      </c>
      <c r="B32" s="69" t="s">
        <v>358</v>
      </c>
      <c r="C32" s="126"/>
      <c r="D32" s="127"/>
      <c r="E32" s="304"/>
      <c r="F32" s="128"/>
    </row>
    <row r="33" spans="1:6" x14ac:dyDescent="0.2">
      <c r="A33" s="78"/>
      <c r="B33" s="6"/>
      <c r="C33" s="67" t="s">
        <v>97</v>
      </c>
      <c r="D33" s="80">
        <v>1</v>
      </c>
      <c r="E33" s="306"/>
      <c r="F33" s="131">
        <f>AVERAGE(D33*E33)</f>
        <v>0</v>
      </c>
    </row>
    <row r="34" spans="1:6" ht="192.75" customHeight="1" x14ac:dyDescent="0.2">
      <c r="A34" s="116">
        <v>11</v>
      </c>
      <c r="B34" s="69" t="s">
        <v>359</v>
      </c>
      <c r="C34" s="126"/>
      <c r="D34" s="127"/>
      <c r="E34" s="304"/>
      <c r="F34" s="128"/>
    </row>
    <row r="35" spans="1:6" x14ac:dyDescent="0.2">
      <c r="A35" s="78"/>
      <c r="B35" s="6"/>
      <c r="C35" s="67" t="s">
        <v>97</v>
      </c>
      <c r="D35" s="80">
        <v>1</v>
      </c>
      <c r="E35" s="306"/>
      <c r="F35" s="131">
        <f>AVERAGE(D35*E35)</f>
        <v>0</v>
      </c>
    </row>
    <row r="36" spans="1:6" ht="191.25" customHeight="1" x14ac:dyDescent="0.2">
      <c r="A36" s="116">
        <v>12</v>
      </c>
      <c r="B36" s="69" t="s">
        <v>360</v>
      </c>
      <c r="C36" s="126"/>
      <c r="D36" s="127"/>
      <c r="E36" s="304"/>
      <c r="F36" s="128"/>
    </row>
    <row r="37" spans="1:6" x14ac:dyDescent="0.2">
      <c r="A37" s="78"/>
      <c r="B37" s="6"/>
      <c r="C37" s="67" t="s">
        <v>97</v>
      </c>
      <c r="D37" s="80">
        <v>1</v>
      </c>
      <c r="E37" s="306"/>
      <c r="F37" s="131">
        <f>AVERAGE(D37*E37)</f>
        <v>0</v>
      </c>
    </row>
    <row r="38" spans="1:6" ht="192" customHeight="1" x14ac:dyDescent="0.2">
      <c r="A38" s="116">
        <v>13</v>
      </c>
      <c r="B38" s="69" t="s">
        <v>373</v>
      </c>
      <c r="C38" s="126"/>
      <c r="D38" s="127"/>
      <c r="E38" s="304"/>
      <c r="F38" s="128"/>
    </row>
    <row r="39" spans="1:6" x14ac:dyDescent="0.2">
      <c r="A39" s="78"/>
      <c r="B39" s="6"/>
      <c r="C39" s="67" t="s">
        <v>97</v>
      </c>
      <c r="D39" s="80">
        <v>1</v>
      </c>
      <c r="E39" s="306"/>
      <c r="F39" s="131">
        <f>AVERAGE(D39*E39)</f>
        <v>0</v>
      </c>
    </row>
    <row r="40" spans="1:6" ht="91.5" customHeight="1" x14ac:dyDescent="0.2">
      <c r="A40" s="116">
        <v>14</v>
      </c>
      <c r="B40" s="69" t="s">
        <v>372</v>
      </c>
      <c r="C40" s="126"/>
      <c r="D40" s="127"/>
      <c r="E40" s="304"/>
      <c r="F40" s="128"/>
    </row>
    <row r="41" spans="1:6" x14ac:dyDescent="0.2">
      <c r="A41" s="78"/>
      <c r="B41" s="6"/>
      <c r="C41" s="67" t="s">
        <v>97</v>
      </c>
      <c r="D41" s="80">
        <v>1</v>
      </c>
      <c r="E41" s="306"/>
      <c r="F41" s="131">
        <f>AVERAGE(D41*E41)</f>
        <v>0</v>
      </c>
    </row>
    <row r="43" spans="1:6" ht="15" x14ac:dyDescent="0.25">
      <c r="A43" s="4" t="s">
        <v>181</v>
      </c>
    </row>
    <row r="45" spans="1:6" ht="129" customHeight="1" x14ac:dyDescent="0.2">
      <c r="A45" s="116">
        <v>15</v>
      </c>
      <c r="B45" s="69" t="s">
        <v>361</v>
      </c>
      <c r="C45" s="126"/>
      <c r="D45" s="127"/>
      <c r="E45" s="304"/>
      <c r="F45" s="128"/>
    </row>
    <row r="46" spans="1:6" x14ac:dyDescent="0.2">
      <c r="A46" s="78"/>
      <c r="B46" s="6"/>
      <c r="C46" s="67" t="s">
        <v>97</v>
      </c>
      <c r="D46" s="80">
        <v>1</v>
      </c>
      <c r="E46" s="306"/>
      <c r="F46" s="131">
        <f>AVERAGE(D46*E46)</f>
        <v>0</v>
      </c>
    </row>
    <row r="47" spans="1:6" ht="127.5" x14ac:dyDescent="0.2">
      <c r="A47" s="116">
        <v>16</v>
      </c>
      <c r="B47" s="69" t="s">
        <v>362</v>
      </c>
      <c r="C47" s="126"/>
      <c r="D47" s="127"/>
      <c r="E47" s="304"/>
      <c r="F47" s="128"/>
    </row>
    <row r="48" spans="1:6" x14ac:dyDescent="0.2">
      <c r="A48" s="78"/>
      <c r="B48" s="6"/>
      <c r="C48" s="67" t="s">
        <v>97</v>
      </c>
      <c r="D48" s="80">
        <v>2</v>
      </c>
      <c r="E48" s="306"/>
      <c r="F48" s="131">
        <f>AVERAGE(D48*E48)</f>
        <v>0</v>
      </c>
    </row>
    <row r="49" spans="1:6" ht="127.5" x14ac:dyDescent="0.2">
      <c r="A49" s="116">
        <v>17</v>
      </c>
      <c r="B49" s="69" t="s">
        <v>363</v>
      </c>
      <c r="C49" s="126"/>
      <c r="D49" s="127"/>
      <c r="E49" s="304"/>
      <c r="F49" s="128"/>
    </row>
    <row r="50" spans="1:6" x14ac:dyDescent="0.2">
      <c r="A50" s="78"/>
      <c r="B50" s="6"/>
      <c r="C50" s="67" t="s">
        <v>97</v>
      </c>
      <c r="D50" s="80">
        <v>1</v>
      </c>
      <c r="E50" s="306"/>
      <c r="F50" s="131">
        <f>AVERAGE(D50*E50)</f>
        <v>0</v>
      </c>
    </row>
    <row r="51" spans="1:6" ht="78" customHeight="1" x14ac:dyDescent="0.2">
      <c r="A51" s="116">
        <v>18</v>
      </c>
      <c r="B51" s="69" t="s">
        <v>364</v>
      </c>
      <c r="C51" s="126"/>
      <c r="D51" s="127"/>
      <c r="E51" s="304"/>
      <c r="F51" s="128"/>
    </row>
    <row r="52" spans="1:6" x14ac:dyDescent="0.2">
      <c r="A52" s="78"/>
      <c r="B52" s="6"/>
      <c r="C52" s="67" t="s">
        <v>97</v>
      </c>
      <c r="D52" s="80">
        <v>1</v>
      </c>
      <c r="E52" s="306"/>
      <c r="F52" s="131">
        <f>AVERAGE(D52*E52)</f>
        <v>0</v>
      </c>
    </row>
    <row r="53" spans="1:6" ht="118.5" customHeight="1" x14ac:dyDescent="0.2">
      <c r="A53" s="116">
        <v>19</v>
      </c>
      <c r="B53" s="69" t="s">
        <v>298</v>
      </c>
      <c r="C53" s="126"/>
      <c r="D53" s="127"/>
      <c r="E53" s="304"/>
      <c r="F53" s="128"/>
    </row>
    <row r="54" spans="1:6" ht="15" x14ac:dyDescent="0.25">
      <c r="A54" s="88"/>
      <c r="B54" s="2" t="s">
        <v>182</v>
      </c>
      <c r="C54" s="68" t="s">
        <v>97</v>
      </c>
      <c r="D54" s="85">
        <v>1</v>
      </c>
      <c r="E54" s="305"/>
      <c r="F54" s="130">
        <f>AVERAGE(D54*E54)</f>
        <v>0</v>
      </c>
    </row>
    <row r="55" spans="1:6" ht="15" x14ac:dyDescent="0.25">
      <c r="A55" s="88"/>
      <c r="B55" s="2" t="s">
        <v>183</v>
      </c>
      <c r="C55" s="68" t="s">
        <v>97</v>
      </c>
      <c r="D55" s="85">
        <v>1</v>
      </c>
      <c r="E55" s="305"/>
      <c r="F55" s="130">
        <f>AVERAGE(D55*E55)</f>
        <v>0</v>
      </c>
    </row>
    <row r="56" spans="1:6" ht="15" x14ac:dyDescent="0.25">
      <c r="A56" s="78"/>
      <c r="B56" s="6" t="s">
        <v>184</v>
      </c>
      <c r="C56" s="67" t="s">
        <v>97</v>
      </c>
      <c r="D56" s="80">
        <v>1</v>
      </c>
      <c r="E56" s="306"/>
      <c r="F56" s="131">
        <f>AVERAGE(D56*E56)</f>
        <v>0</v>
      </c>
    </row>
    <row r="57" spans="1:6" ht="93" customHeight="1" x14ac:dyDescent="0.2">
      <c r="A57" s="116">
        <v>20</v>
      </c>
      <c r="B57" s="69" t="s">
        <v>365</v>
      </c>
      <c r="C57" s="126"/>
      <c r="D57" s="127"/>
      <c r="E57" s="304"/>
      <c r="F57" s="128"/>
    </row>
    <row r="58" spans="1:6" x14ac:dyDescent="0.2">
      <c r="A58" s="78"/>
      <c r="B58" s="6"/>
      <c r="C58" s="67" t="s">
        <v>97</v>
      </c>
      <c r="D58" s="80">
        <v>1</v>
      </c>
      <c r="E58" s="306"/>
      <c r="F58" s="131">
        <f>AVERAGE(D58*E58)</f>
        <v>0</v>
      </c>
    </row>
    <row r="59" spans="1:6" ht="191.25" x14ac:dyDescent="0.2">
      <c r="A59" s="116">
        <v>21</v>
      </c>
      <c r="B59" s="69" t="s">
        <v>366</v>
      </c>
      <c r="C59" s="126"/>
      <c r="D59" s="127"/>
      <c r="E59" s="304"/>
      <c r="F59" s="128"/>
    </row>
    <row r="60" spans="1:6" x14ac:dyDescent="0.2">
      <c r="A60" s="78"/>
      <c r="B60" s="6"/>
      <c r="C60" s="67" t="s">
        <v>97</v>
      </c>
      <c r="D60" s="80">
        <v>1</v>
      </c>
      <c r="E60" s="306"/>
      <c r="F60" s="131">
        <f>AVERAGE(D60*E60)</f>
        <v>0</v>
      </c>
    </row>
    <row r="61" spans="1:6" ht="15" x14ac:dyDescent="0.25">
      <c r="A61" s="4" t="s">
        <v>221</v>
      </c>
      <c r="D61" s="85"/>
      <c r="E61" s="305"/>
      <c r="F61" s="129"/>
    </row>
    <row r="62" spans="1:6" ht="15" x14ac:dyDescent="0.25">
      <c r="A62" s="4"/>
      <c r="D62" s="85"/>
      <c r="E62" s="305"/>
      <c r="F62" s="129"/>
    </row>
    <row r="63" spans="1:6" ht="89.25" x14ac:dyDescent="0.2">
      <c r="A63" s="116">
        <v>22</v>
      </c>
      <c r="B63" s="69" t="s">
        <v>299</v>
      </c>
      <c r="C63" s="126"/>
      <c r="D63" s="127"/>
      <c r="E63" s="304"/>
      <c r="F63" s="128"/>
    </row>
    <row r="64" spans="1:6" x14ac:dyDescent="0.2">
      <c r="A64" s="86"/>
      <c r="B64" s="14" t="s">
        <v>204</v>
      </c>
      <c r="C64" s="68" t="s">
        <v>97</v>
      </c>
      <c r="D64" s="85">
        <v>4</v>
      </c>
      <c r="E64" s="305"/>
      <c r="F64" s="130">
        <f t="shared" ref="F64:F70" si="0">AVERAGE(D64*E64)</f>
        <v>0</v>
      </c>
    </row>
    <row r="65" spans="1:6" x14ac:dyDescent="0.2">
      <c r="A65" s="86"/>
      <c r="B65" s="14" t="s">
        <v>205</v>
      </c>
      <c r="C65" s="68" t="s">
        <v>97</v>
      </c>
      <c r="D65" s="85">
        <v>1</v>
      </c>
      <c r="E65" s="305"/>
      <c r="F65" s="130">
        <f t="shared" si="0"/>
        <v>0</v>
      </c>
    </row>
    <row r="66" spans="1:6" x14ac:dyDescent="0.2">
      <c r="A66" s="86"/>
      <c r="B66" s="14" t="s">
        <v>196</v>
      </c>
      <c r="C66" s="68" t="s">
        <v>97</v>
      </c>
      <c r="D66" s="85">
        <v>7</v>
      </c>
      <c r="E66" s="305"/>
      <c r="F66" s="130">
        <f t="shared" si="0"/>
        <v>0</v>
      </c>
    </row>
    <row r="67" spans="1:6" x14ac:dyDescent="0.2">
      <c r="A67" s="86"/>
      <c r="B67" s="14" t="s">
        <v>197</v>
      </c>
      <c r="C67" s="68" t="s">
        <v>97</v>
      </c>
      <c r="D67" s="85">
        <v>1</v>
      </c>
      <c r="E67" s="305"/>
      <c r="F67" s="130">
        <f t="shared" si="0"/>
        <v>0</v>
      </c>
    </row>
    <row r="68" spans="1:6" x14ac:dyDescent="0.2">
      <c r="A68" s="86"/>
      <c r="B68" s="14" t="s">
        <v>198</v>
      </c>
      <c r="C68" s="68" t="s">
        <v>97</v>
      </c>
      <c r="D68" s="85">
        <v>1</v>
      </c>
      <c r="E68" s="305"/>
      <c r="F68" s="130">
        <f t="shared" si="0"/>
        <v>0</v>
      </c>
    </row>
    <row r="69" spans="1:6" x14ac:dyDescent="0.2">
      <c r="A69" s="86"/>
      <c r="B69" s="14" t="s">
        <v>200</v>
      </c>
      <c r="C69" s="68" t="s">
        <v>97</v>
      </c>
      <c r="D69" s="85">
        <v>1</v>
      </c>
      <c r="E69" s="305"/>
      <c r="F69" s="130">
        <f t="shared" si="0"/>
        <v>0</v>
      </c>
    </row>
    <row r="70" spans="1:6" x14ac:dyDescent="0.2">
      <c r="A70" s="27"/>
      <c r="B70" s="28" t="s">
        <v>199</v>
      </c>
      <c r="C70" s="67" t="s">
        <v>97</v>
      </c>
      <c r="D70" s="80">
        <v>1</v>
      </c>
      <c r="E70" s="306"/>
      <c r="F70" s="131">
        <f t="shared" si="0"/>
        <v>0</v>
      </c>
    </row>
    <row r="71" spans="1:6" x14ac:dyDescent="0.2">
      <c r="A71" s="14"/>
      <c r="B71" s="14"/>
      <c r="D71" s="85"/>
      <c r="E71" s="305"/>
      <c r="F71" s="129"/>
    </row>
    <row r="72" spans="1:6" ht="15" x14ac:dyDescent="0.25">
      <c r="A72" s="4" t="s">
        <v>222</v>
      </c>
      <c r="B72" s="14"/>
      <c r="D72" s="85"/>
      <c r="E72" s="305"/>
      <c r="F72" s="129"/>
    </row>
    <row r="73" spans="1:6" x14ac:dyDescent="0.2">
      <c r="A73" s="14"/>
      <c r="B73" s="14"/>
      <c r="D73" s="85"/>
      <c r="E73" s="305"/>
      <c r="F73" s="129"/>
    </row>
    <row r="74" spans="1:6" ht="127.5" x14ac:dyDescent="0.2">
      <c r="A74" s="116">
        <v>23</v>
      </c>
      <c r="B74" s="69" t="s">
        <v>300</v>
      </c>
      <c r="C74" s="126"/>
      <c r="D74" s="127"/>
      <c r="E74" s="304"/>
      <c r="F74" s="128"/>
    </row>
    <row r="75" spans="1:6" x14ac:dyDescent="0.2">
      <c r="A75" s="78"/>
      <c r="B75" s="6"/>
      <c r="C75" s="67" t="s">
        <v>109</v>
      </c>
      <c r="D75" s="80">
        <v>2.2999999999999998</v>
      </c>
      <c r="E75" s="306"/>
      <c r="F75" s="131">
        <f>AVERAGE(D75*E75)</f>
        <v>0</v>
      </c>
    </row>
    <row r="76" spans="1:6" ht="15" x14ac:dyDescent="0.25">
      <c r="F76" s="105">
        <f>SUM(F4:F75)</f>
        <v>0</v>
      </c>
    </row>
  </sheetData>
  <sheetProtection algorithmName="SHA-512" hashValue="ZtgzGrh3cfWSm3IOjFnKRBDAxDR5E3icvFAMz/QEMVsqkHEYeypnLlyaP6pwpDVosBGymmNPmRErW6ikOg3nvg==" saltValue="N/y5h4/sW9nzv5g8y6NSSw==" spinCount="100000" sheet="1" objects="1" scenarios="1"/>
  <pageMargins left="0.7" right="0.7" top="0.75" bottom="0.75" header="0.3" footer="0.3"/>
  <pageSetup paperSize="9" orientation="portrait" r:id="rId1"/>
  <headerFooter>
    <oddHeader>&amp;L&amp;"Arial Black,Običajno"&amp;16&amp;K04+039region</oddHeader>
    <oddFooter>&amp;C&amp;A&amp;RStran &amp;P</oddFooter>
  </headerFooter>
  <rowBreaks count="2" manualBreakCount="2">
    <brk id="50" max="16383" man="1"/>
    <brk id="6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4"/>
  <sheetViews>
    <sheetView view="pageLayout" zoomScaleNormal="100" workbookViewId="0">
      <selection activeCell="D3" sqref="D3"/>
    </sheetView>
  </sheetViews>
  <sheetFormatPr defaultColWidth="8.85546875" defaultRowHeight="14.25" x14ac:dyDescent="0.2"/>
  <cols>
    <col min="1" max="1" width="5.140625" style="2" customWidth="1"/>
    <col min="2" max="2" width="35.28515625" style="2" customWidth="1"/>
    <col min="3" max="3" width="4.28515625" style="14" customWidth="1"/>
    <col min="4" max="4" width="10.28515625" style="2" customWidth="1"/>
    <col min="5" max="5" width="12.85546875" style="314" customWidth="1"/>
    <col min="6" max="6" width="12.7109375" style="2" customWidth="1"/>
    <col min="7" max="16384" width="8.85546875" style="2"/>
  </cols>
  <sheetData>
    <row r="1" spans="1:6" ht="15.75" x14ac:dyDescent="0.25">
      <c r="A1" s="89" t="s">
        <v>185</v>
      </c>
    </row>
    <row r="3" spans="1:6" ht="140.25" customHeight="1" x14ac:dyDescent="0.2">
      <c r="A3" s="143">
        <v>1</v>
      </c>
      <c r="B3" s="69" t="s">
        <v>186</v>
      </c>
      <c r="C3" s="126"/>
      <c r="D3" s="140"/>
      <c r="E3" s="315"/>
      <c r="F3" s="144"/>
    </row>
    <row r="4" spans="1:6" x14ac:dyDescent="0.2">
      <c r="A4" s="90"/>
      <c r="B4" s="70" t="s">
        <v>309</v>
      </c>
      <c r="C4" s="79" t="s">
        <v>96</v>
      </c>
      <c r="D4" s="80">
        <v>15.2</v>
      </c>
      <c r="E4" s="316"/>
      <c r="F4" s="81">
        <f>AVERAGE(D4*E4)</f>
        <v>0</v>
      </c>
    </row>
    <row r="5" spans="1:6" ht="89.25" x14ac:dyDescent="0.2">
      <c r="A5" s="116">
        <v>2</v>
      </c>
      <c r="B5" s="69" t="s">
        <v>374</v>
      </c>
      <c r="C5" s="126"/>
      <c r="D5" s="127"/>
      <c r="E5" s="315"/>
      <c r="F5" s="138"/>
    </row>
    <row r="6" spans="1:6" x14ac:dyDescent="0.2">
      <c r="A6" s="125"/>
      <c r="B6" s="46" t="s">
        <v>187</v>
      </c>
      <c r="C6" s="84" t="s">
        <v>96</v>
      </c>
      <c r="D6" s="85">
        <v>8.6</v>
      </c>
      <c r="E6" s="317"/>
      <c r="F6" s="87">
        <f>AVERAGE(D6*E6)</f>
        <v>0</v>
      </c>
    </row>
    <row r="7" spans="1:6" x14ac:dyDescent="0.2">
      <c r="A7" s="118"/>
      <c r="B7" s="70" t="s">
        <v>188</v>
      </c>
      <c r="C7" s="79" t="s">
        <v>96</v>
      </c>
      <c r="D7" s="80">
        <v>6.6</v>
      </c>
      <c r="E7" s="316"/>
      <c r="F7" s="81">
        <f>AVERAGE(D7*E7)</f>
        <v>0</v>
      </c>
    </row>
    <row r="8" spans="1:6" ht="102" x14ac:dyDescent="0.2">
      <c r="A8" s="116">
        <v>3</v>
      </c>
      <c r="B8" s="69" t="s">
        <v>310</v>
      </c>
      <c r="C8" s="126"/>
      <c r="D8" s="127"/>
      <c r="E8" s="315"/>
      <c r="F8" s="138"/>
    </row>
    <row r="9" spans="1:6" x14ac:dyDescent="0.2">
      <c r="A9" s="125"/>
      <c r="B9" s="46" t="s">
        <v>189</v>
      </c>
      <c r="C9" s="84" t="s">
        <v>109</v>
      </c>
      <c r="D9" s="85">
        <v>6.7</v>
      </c>
      <c r="E9" s="317"/>
      <c r="F9" s="87">
        <f>AVERAGE(D9*E9)</f>
        <v>0</v>
      </c>
    </row>
    <row r="10" spans="1:6" x14ac:dyDescent="0.2">
      <c r="A10" s="118"/>
      <c r="B10" s="70" t="s">
        <v>100</v>
      </c>
      <c r="C10" s="79" t="s">
        <v>109</v>
      </c>
      <c r="D10" s="80">
        <v>5.2</v>
      </c>
      <c r="E10" s="316"/>
      <c r="F10" s="81">
        <f>AVERAGE(D10*E10)</f>
        <v>0</v>
      </c>
    </row>
    <row r="11" spans="1:6" ht="89.25" x14ac:dyDescent="0.2">
      <c r="A11" s="125">
        <v>4</v>
      </c>
      <c r="B11" s="46" t="s">
        <v>375</v>
      </c>
      <c r="C11" s="84"/>
      <c r="D11" s="85"/>
      <c r="E11" s="317"/>
      <c r="F11" s="87"/>
    </row>
    <row r="12" spans="1:6" x14ac:dyDescent="0.2">
      <c r="A12" s="125"/>
      <c r="B12" s="46" t="s">
        <v>190</v>
      </c>
      <c r="C12" s="84" t="s">
        <v>96</v>
      </c>
      <c r="D12" s="85">
        <v>15.3</v>
      </c>
      <c r="E12" s="317"/>
      <c r="F12" s="87">
        <f>AVERAGE(D12*E12)</f>
        <v>0</v>
      </c>
    </row>
    <row r="13" spans="1:6" x14ac:dyDescent="0.2">
      <c r="A13" s="118"/>
      <c r="B13" s="70" t="s">
        <v>191</v>
      </c>
      <c r="C13" s="79" t="s">
        <v>96</v>
      </c>
      <c r="D13" s="80">
        <v>10.199999999999999</v>
      </c>
      <c r="E13" s="316"/>
      <c r="F13" s="81">
        <f>AVERAGE(D13*E13)</f>
        <v>0</v>
      </c>
    </row>
    <row r="14" spans="1:6" ht="15" x14ac:dyDescent="0.25">
      <c r="F14" s="99">
        <f>SUM(F3:F13)</f>
        <v>0</v>
      </c>
    </row>
  </sheetData>
  <sheetProtection algorithmName="SHA-512" hashValue="Ou0ARonTNVx7rInPTJCZqW+dkBv6YeEeuOVbNJjM7K7vVIgD656uPy3nt5ZrP/ofZr0hK4kpfNoQwmrshX4mGg==" saltValue="m1FRKaL+e+WmKO/5t1oTWA==" spinCount="100000" sheet="1" objects="1" scenarios="1"/>
  <pageMargins left="0.7" right="0.7" top="0.75" bottom="0.75" header="0.3" footer="0.3"/>
  <pageSetup paperSize="9" orientation="portrait" r:id="rId1"/>
  <headerFooter>
    <oddHeader>&amp;L&amp;"Arial Black,Običajno"&amp;16&amp;K04+038region</oddHeader>
    <oddFooter>&amp;C&amp;A&amp;RStran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9"/>
  <sheetViews>
    <sheetView showWhiteSpace="0" view="pageLayout" zoomScaleNormal="100" workbookViewId="0">
      <selection activeCell="E11" sqref="E11"/>
    </sheetView>
  </sheetViews>
  <sheetFormatPr defaultColWidth="9" defaultRowHeight="14.25" x14ac:dyDescent="0.2"/>
  <cols>
    <col min="1" max="1" width="4.85546875" style="2" customWidth="1"/>
    <col min="2" max="2" width="35.28515625" style="2" customWidth="1"/>
    <col min="3" max="3" width="4.42578125" style="68" customWidth="1"/>
    <col min="4" max="4" width="9.5703125" style="114" customWidth="1"/>
    <col min="5" max="5" width="14.140625" style="310" customWidth="1"/>
    <col min="6" max="6" width="12.5703125" style="115" customWidth="1"/>
    <col min="7" max="16384" width="9" style="2"/>
  </cols>
  <sheetData>
    <row r="1" spans="1:6" ht="15.75" x14ac:dyDescent="0.25">
      <c r="A1" s="18" t="s">
        <v>138</v>
      </c>
    </row>
    <row r="3" spans="1:6" ht="66.75" customHeight="1" x14ac:dyDescent="0.2">
      <c r="A3" s="116">
        <v>1</v>
      </c>
      <c r="B3" s="69" t="s">
        <v>307</v>
      </c>
      <c r="C3" s="126"/>
      <c r="D3" s="127"/>
      <c r="E3" s="304"/>
      <c r="F3" s="128"/>
    </row>
    <row r="4" spans="1:6" x14ac:dyDescent="0.2">
      <c r="A4" s="118"/>
      <c r="B4" s="70"/>
      <c r="C4" s="79" t="s">
        <v>96</v>
      </c>
      <c r="D4" s="80">
        <v>6.5</v>
      </c>
      <c r="E4" s="306"/>
      <c r="F4" s="131">
        <f>AVERAGE(D4*E4)</f>
        <v>0</v>
      </c>
    </row>
    <row r="5" spans="1:6" ht="92.25" customHeight="1" x14ac:dyDescent="0.2">
      <c r="A5" s="116">
        <v>2</v>
      </c>
      <c r="B5" s="69" t="s">
        <v>308</v>
      </c>
      <c r="C5" s="126"/>
      <c r="D5" s="127"/>
      <c r="E5" s="369" t="s">
        <v>192</v>
      </c>
      <c r="F5" s="128"/>
    </row>
    <row r="6" spans="1:6" x14ac:dyDescent="0.2">
      <c r="A6" s="125"/>
      <c r="B6" s="46" t="s">
        <v>193</v>
      </c>
      <c r="C6" s="84" t="s">
        <v>96</v>
      </c>
      <c r="D6" s="85">
        <v>7</v>
      </c>
      <c r="E6" s="305"/>
      <c r="F6" s="130">
        <f>AVERAGE(D6*E6)</f>
        <v>0</v>
      </c>
    </row>
    <row r="7" spans="1:6" x14ac:dyDescent="0.2">
      <c r="A7" s="125"/>
      <c r="B7" s="46" t="s">
        <v>194</v>
      </c>
      <c r="C7" s="84" t="s">
        <v>96</v>
      </c>
      <c r="D7" s="85">
        <v>4</v>
      </c>
      <c r="E7" s="305"/>
      <c r="F7" s="130">
        <f>AVERAGE(D7*E7)</f>
        <v>0</v>
      </c>
    </row>
    <row r="8" spans="1:6" x14ac:dyDescent="0.2">
      <c r="A8" s="118"/>
      <c r="B8" s="70" t="s">
        <v>195</v>
      </c>
      <c r="C8" s="79" t="s">
        <v>109</v>
      </c>
      <c r="D8" s="80">
        <v>24</v>
      </c>
      <c r="E8" s="306"/>
      <c r="F8" s="131">
        <f>AVERAGE(D8*E8)</f>
        <v>0</v>
      </c>
    </row>
    <row r="9" spans="1:6" ht="15" x14ac:dyDescent="0.25">
      <c r="F9" s="105">
        <f>SUM(F3:F8)</f>
        <v>0</v>
      </c>
    </row>
  </sheetData>
  <sheetProtection algorithmName="SHA-512" hashValue="sw7qG7VV3cAiXV0aF/PE0ScW5Ymhyux9UZytHF6M4lyOw45T3WEqIY6q8XANPxxyfT2h55Hn1TfsNWC9TgNFHw==" saltValue="z2ecqcVUr2PHoF3Jrl9a+Q==" spinCount="100000" sheet="1" objects="1" scenarios="1"/>
  <pageMargins left="0.7" right="0.7" top="0.75" bottom="0.75" header="0.3" footer="0.3"/>
  <pageSetup paperSize="9" orientation="portrait" r:id="rId1"/>
  <headerFooter>
    <oddHeader>&amp;L&amp;"Arial Black,Običajno"&amp;16&amp;K04+038region</oddHeader>
    <oddFooter>&amp;C&amp;A&amp;RStran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6"/>
  <sheetViews>
    <sheetView view="pageLayout" zoomScaleNormal="100" workbookViewId="0">
      <selection activeCell="F3" sqref="F3"/>
    </sheetView>
  </sheetViews>
  <sheetFormatPr defaultColWidth="9" defaultRowHeight="14.25" x14ac:dyDescent="0.2"/>
  <cols>
    <col min="1" max="1" width="5" style="2" customWidth="1"/>
    <col min="2" max="2" width="35.42578125" style="2" customWidth="1"/>
    <col min="3" max="3" width="4.42578125" style="68" customWidth="1"/>
    <col min="4" max="4" width="9.5703125" style="114" customWidth="1"/>
    <col min="5" max="5" width="13" style="310" customWidth="1"/>
    <col min="6" max="6" width="13" style="115" customWidth="1"/>
    <col min="7" max="16384" width="9" style="2"/>
  </cols>
  <sheetData>
    <row r="1" spans="1:6" ht="15.75" x14ac:dyDescent="0.25">
      <c r="A1" s="18" t="s">
        <v>139</v>
      </c>
    </row>
    <row r="3" spans="1:6" ht="165.75" x14ac:dyDescent="0.2">
      <c r="A3" s="116">
        <v>1</v>
      </c>
      <c r="B3" s="69" t="s">
        <v>311</v>
      </c>
      <c r="C3" s="106"/>
      <c r="D3" s="111"/>
      <c r="E3" s="299"/>
      <c r="F3" s="117"/>
    </row>
    <row r="4" spans="1:6" x14ac:dyDescent="0.2">
      <c r="A4" s="118"/>
      <c r="B4" s="70"/>
      <c r="C4" s="79" t="s">
        <v>96</v>
      </c>
      <c r="D4" s="80">
        <v>104</v>
      </c>
      <c r="E4" s="306"/>
      <c r="F4" s="131">
        <f t="shared" ref="F4" si="0">AVERAGE(D4*E4)</f>
        <v>0</v>
      </c>
    </row>
    <row r="5" spans="1:6" ht="293.25" x14ac:dyDescent="0.2">
      <c r="A5" s="125">
        <v>2</v>
      </c>
      <c r="B5" s="46" t="s">
        <v>376</v>
      </c>
      <c r="C5" s="84"/>
      <c r="D5" s="85"/>
      <c r="E5" s="305"/>
      <c r="F5" s="130"/>
    </row>
    <row r="6" spans="1:6" x14ac:dyDescent="0.2">
      <c r="A6" s="125"/>
      <c r="B6" s="46" t="s">
        <v>98</v>
      </c>
      <c r="C6" s="84" t="s">
        <v>96</v>
      </c>
      <c r="D6" s="85">
        <v>4</v>
      </c>
      <c r="E6" s="305"/>
      <c r="F6" s="130">
        <f t="shared" ref="F6" si="1">AVERAGE(D6*E6)</f>
        <v>0</v>
      </c>
    </row>
    <row r="7" spans="1:6" x14ac:dyDescent="0.2">
      <c r="A7" s="118"/>
      <c r="B7" s="70" t="s">
        <v>100</v>
      </c>
      <c r="C7" s="79" t="s">
        <v>96</v>
      </c>
      <c r="D7" s="80">
        <v>38</v>
      </c>
      <c r="E7" s="306"/>
      <c r="F7" s="131">
        <f t="shared" ref="F7" si="2">AVERAGE(D7*E7)</f>
        <v>0</v>
      </c>
    </row>
    <row r="8" spans="1:6" ht="229.5" x14ac:dyDescent="0.2">
      <c r="A8" s="116">
        <v>3</v>
      </c>
      <c r="B8" s="69" t="s">
        <v>377</v>
      </c>
      <c r="C8" s="126"/>
      <c r="D8" s="127"/>
      <c r="E8" s="304"/>
      <c r="F8" s="128"/>
    </row>
    <row r="9" spans="1:6" x14ac:dyDescent="0.2">
      <c r="A9" s="125"/>
      <c r="B9" s="46" t="s">
        <v>211</v>
      </c>
      <c r="C9" s="84" t="s">
        <v>96</v>
      </c>
      <c r="D9" s="85">
        <v>2.5</v>
      </c>
      <c r="E9" s="305"/>
      <c r="F9" s="130">
        <f>AVERAGE(D9*E9)</f>
        <v>0</v>
      </c>
    </row>
    <row r="10" spans="1:6" ht="25.5" x14ac:dyDescent="0.2">
      <c r="A10" s="125"/>
      <c r="B10" s="46" t="s">
        <v>212</v>
      </c>
      <c r="C10" s="84" t="s">
        <v>96</v>
      </c>
      <c r="D10" s="85">
        <v>7</v>
      </c>
      <c r="E10" s="305"/>
      <c r="F10" s="130">
        <f>AVERAGE(D10*E10)</f>
        <v>0</v>
      </c>
    </row>
    <row r="11" spans="1:6" x14ac:dyDescent="0.2">
      <c r="A11" s="118"/>
      <c r="B11" s="70" t="s">
        <v>201</v>
      </c>
      <c r="C11" s="79" t="s">
        <v>96</v>
      </c>
      <c r="D11" s="80">
        <v>18</v>
      </c>
      <c r="E11" s="306"/>
      <c r="F11" s="131">
        <f>AVERAGE(D11*E11)</f>
        <v>0</v>
      </c>
    </row>
    <row r="12" spans="1:6" ht="205.5" customHeight="1" x14ac:dyDescent="0.2">
      <c r="A12" s="116">
        <v>4</v>
      </c>
      <c r="B12" s="69" t="s">
        <v>378</v>
      </c>
      <c r="C12" s="126"/>
      <c r="D12" s="127"/>
      <c r="E12" s="304"/>
      <c r="F12" s="128"/>
    </row>
    <row r="13" spans="1:6" x14ac:dyDescent="0.2">
      <c r="A13" s="125"/>
      <c r="B13" s="46" t="s">
        <v>202</v>
      </c>
      <c r="C13" s="84" t="s">
        <v>96</v>
      </c>
      <c r="D13" s="85">
        <v>8</v>
      </c>
      <c r="E13" s="305"/>
      <c r="F13" s="130">
        <f>AVERAGE(D13*E13)</f>
        <v>0</v>
      </c>
    </row>
    <row r="14" spans="1:6" ht="115.5" customHeight="1" x14ac:dyDescent="0.2">
      <c r="A14" s="116">
        <v>5</v>
      </c>
      <c r="B14" s="69" t="s">
        <v>379</v>
      </c>
      <c r="C14" s="106"/>
      <c r="D14" s="111"/>
      <c r="E14" s="299"/>
      <c r="F14" s="117"/>
    </row>
    <row r="15" spans="1:6" x14ac:dyDescent="0.2">
      <c r="A15" s="78"/>
      <c r="B15" s="28" t="s">
        <v>100</v>
      </c>
      <c r="C15" s="79" t="s">
        <v>96</v>
      </c>
      <c r="D15" s="80">
        <v>78</v>
      </c>
      <c r="E15" s="306"/>
      <c r="F15" s="131">
        <f>AVERAGE(D15*E15)</f>
        <v>0</v>
      </c>
    </row>
    <row r="16" spans="1:6" ht="153" x14ac:dyDescent="0.2">
      <c r="A16" s="116">
        <v>6</v>
      </c>
      <c r="B16" s="69" t="s">
        <v>380</v>
      </c>
      <c r="C16" s="106"/>
      <c r="D16" s="111"/>
      <c r="E16" s="299"/>
      <c r="F16" s="117"/>
    </row>
    <row r="17" spans="1:6" x14ac:dyDescent="0.2">
      <c r="A17" s="78"/>
      <c r="B17" s="28" t="s">
        <v>203</v>
      </c>
      <c r="C17" s="79" t="s">
        <v>96</v>
      </c>
      <c r="D17" s="80">
        <v>9</v>
      </c>
      <c r="E17" s="306"/>
      <c r="F17" s="131">
        <f>AVERAGE(D17*E17)</f>
        <v>0</v>
      </c>
    </row>
    <row r="18" spans="1:6" ht="63.75" x14ac:dyDescent="0.2">
      <c r="A18" s="116">
        <v>7</v>
      </c>
      <c r="B18" s="69" t="s">
        <v>312</v>
      </c>
      <c r="C18" s="126"/>
      <c r="D18" s="127"/>
      <c r="E18" s="304"/>
      <c r="F18" s="128"/>
    </row>
    <row r="19" spans="1:6" x14ac:dyDescent="0.2">
      <c r="A19" s="118"/>
      <c r="B19" s="70"/>
      <c r="C19" s="79" t="s">
        <v>96</v>
      </c>
      <c r="D19" s="80">
        <v>38</v>
      </c>
      <c r="E19" s="306"/>
      <c r="F19" s="131">
        <f>AVERAGE(D19*E19)</f>
        <v>0</v>
      </c>
    </row>
    <row r="20" spans="1:6" ht="65.25" customHeight="1" x14ac:dyDescent="0.2">
      <c r="A20" s="116">
        <v>8</v>
      </c>
      <c r="B20" s="69" t="s">
        <v>313</v>
      </c>
      <c r="C20" s="126"/>
      <c r="D20" s="127"/>
      <c r="E20" s="304"/>
      <c r="F20" s="128"/>
    </row>
    <row r="21" spans="1:6" x14ac:dyDescent="0.2">
      <c r="A21" s="118"/>
      <c r="B21" s="70"/>
      <c r="C21" s="79" t="s">
        <v>96</v>
      </c>
      <c r="D21" s="80">
        <v>8</v>
      </c>
      <c r="E21" s="306"/>
      <c r="F21" s="131">
        <f>AVERAGE(D21*E21)</f>
        <v>0</v>
      </c>
    </row>
    <row r="22" spans="1:6" ht="267.75" x14ac:dyDescent="0.2">
      <c r="A22" s="116">
        <v>9</v>
      </c>
      <c r="B22" s="69" t="s">
        <v>314</v>
      </c>
      <c r="C22" s="139"/>
      <c r="D22" s="140"/>
      <c r="E22" s="313"/>
      <c r="F22" s="141"/>
    </row>
    <row r="23" spans="1:6" x14ac:dyDescent="0.2">
      <c r="A23" s="125"/>
      <c r="B23" s="46" t="s">
        <v>224</v>
      </c>
      <c r="C23" s="84" t="s">
        <v>109</v>
      </c>
      <c r="D23" s="85">
        <v>3.4</v>
      </c>
      <c r="E23" s="305"/>
      <c r="F23" s="130">
        <f>AVERAGE(D23*E23)</f>
        <v>0</v>
      </c>
    </row>
    <row r="24" spans="1:6" x14ac:dyDescent="0.2">
      <c r="A24" s="125"/>
      <c r="B24" s="46" t="s">
        <v>223</v>
      </c>
      <c r="C24" s="84" t="s">
        <v>109</v>
      </c>
      <c r="D24" s="85">
        <v>3.4</v>
      </c>
      <c r="E24" s="305"/>
      <c r="F24" s="130">
        <f>AVERAGE(D24*E24)</f>
        <v>0</v>
      </c>
    </row>
    <row r="25" spans="1:6" x14ac:dyDescent="0.2">
      <c r="A25" s="125"/>
      <c r="B25" s="46" t="s">
        <v>225</v>
      </c>
      <c r="C25" s="84" t="s">
        <v>96</v>
      </c>
      <c r="D25" s="85">
        <v>25.5</v>
      </c>
      <c r="E25" s="305"/>
      <c r="F25" s="130">
        <f>AVERAGE(D25*E25)</f>
        <v>0</v>
      </c>
    </row>
    <row r="26" spans="1:6" x14ac:dyDescent="0.2">
      <c r="A26" s="118"/>
      <c r="B26" s="70" t="s">
        <v>226</v>
      </c>
      <c r="C26" s="79" t="s">
        <v>97</v>
      </c>
      <c r="D26" s="80">
        <v>1</v>
      </c>
      <c r="E26" s="306"/>
      <c r="F26" s="131">
        <f>AVERAGE(D26*E26)</f>
        <v>0</v>
      </c>
    </row>
    <row r="27" spans="1:6" ht="180.75" customHeight="1" x14ac:dyDescent="0.2">
      <c r="A27" s="116">
        <v>10</v>
      </c>
      <c r="B27" s="69" t="s">
        <v>315</v>
      </c>
      <c r="C27" s="139"/>
      <c r="D27" s="140"/>
      <c r="E27" s="313"/>
      <c r="F27" s="141"/>
    </row>
    <row r="28" spans="1:6" x14ac:dyDescent="0.2">
      <c r="A28" s="125"/>
      <c r="B28" s="46" t="s">
        <v>227</v>
      </c>
      <c r="C28" s="84" t="s">
        <v>97</v>
      </c>
      <c r="D28" s="85">
        <v>2</v>
      </c>
      <c r="E28" s="305"/>
      <c r="F28" s="130">
        <f>AVERAGE(D28*E28)</f>
        <v>0</v>
      </c>
    </row>
    <row r="29" spans="1:6" x14ac:dyDescent="0.2">
      <c r="A29" s="125"/>
      <c r="B29" s="46" t="s">
        <v>228</v>
      </c>
      <c r="C29" s="84" t="s">
        <v>97</v>
      </c>
      <c r="D29" s="85">
        <v>1</v>
      </c>
      <c r="E29" s="305"/>
      <c r="F29" s="130">
        <f>AVERAGE(D29*E29)</f>
        <v>0</v>
      </c>
    </row>
    <row r="30" spans="1:6" x14ac:dyDescent="0.2">
      <c r="A30" s="118"/>
      <c r="B30" s="70" t="s">
        <v>225</v>
      </c>
      <c r="C30" s="79" t="s">
        <v>96</v>
      </c>
      <c r="D30" s="80">
        <v>105</v>
      </c>
      <c r="E30" s="306"/>
      <c r="F30" s="131">
        <f>AVERAGE(D30*E30)</f>
        <v>0</v>
      </c>
    </row>
    <row r="31" spans="1:6" ht="51" x14ac:dyDescent="0.2">
      <c r="A31" s="116">
        <v>11</v>
      </c>
      <c r="B31" s="69" t="s">
        <v>316</v>
      </c>
      <c r="C31" s="126"/>
      <c r="D31" s="127"/>
      <c r="E31" s="304"/>
      <c r="F31" s="128"/>
    </row>
    <row r="32" spans="1:6" x14ac:dyDescent="0.2">
      <c r="A32" s="125"/>
      <c r="B32" s="46" t="s">
        <v>229</v>
      </c>
      <c r="C32" s="84" t="s">
        <v>109</v>
      </c>
      <c r="D32" s="85">
        <v>11</v>
      </c>
      <c r="E32" s="305"/>
      <c r="F32" s="130">
        <f>AVERAGE(D32*E32)</f>
        <v>0</v>
      </c>
    </row>
    <row r="33" spans="1:6" x14ac:dyDescent="0.2">
      <c r="A33" s="118"/>
      <c r="B33" s="70" t="s">
        <v>230</v>
      </c>
      <c r="C33" s="79" t="s">
        <v>109</v>
      </c>
      <c r="D33" s="80">
        <v>30</v>
      </c>
      <c r="E33" s="306"/>
      <c r="F33" s="131">
        <f>AVERAGE(D33*E33)</f>
        <v>0</v>
      </c>
    </row>
    <row r="34" spans="1:6" ht="114.75" x14ac:dyDescent="0.2">
      <c r="A34" s="125">
        <v>12</v>
      </c>
      <c r="B34" s="46" t="s">
        <v>317</v>
      </c>
      <c r="C34" s="84"/>
      <c r="D34" s="85"/>
      <c r="E34" s="305"/>
      <c r="F34" s="130"/>
    </row>
    <row r="35" spans="1:6" x14ac:dyDescent="0.2">
      <c r="A35" s="118"/>
      <c r="B35" s="70"/>
      <c r="C35" s="79" t="s">
        <v>83</v>
      </c>
      <c r="D35" s="80">
        <v>1</v>
      </c>
      <c r="E35" s="306"/>
      <c r="F35" s="131">
        <f>AVERAGE(D35*E35)</f>
        <v>0</v>
      </c>
    </row>
    <row r="36" spans="1:6" ht="15" x14ac:dyDescent="0.2">
      <c r="F36" s="145">
        <f>SUM(F1:F35)</f>
        <v>0</v>
      </c>
    </row>
  </sheetData>
  <sheetProtection algorithmName="SHA-512" hashValue="zCPcOo/fPhniU2oYNBuigjU91h+v+R4JdjLhocxNYiG6HDWMBKH76WuBl6S1sgLD8gXQtFJn2/eV0diwjnfY6A==" saltValue="3+9RDSgdgeZQq54dj+R5Gw==" spinCount="100000" sheet="1" objects="1" scenarios="1"/>
  <pageMargins left="0.7" right="0.7" top="0.75" bottom="0.75" header="0.3" footer="0.3"/>
  <pageSetup paperSize="9" orientation="portrait" r:id="rId1"/>
  <headerFooter>
    <oddHeader>&amp;L&amp;"Arial Black,Običajno"&amp;16&amp;K04+039region</oddHeader>
    <oddFooter>&amp;C&amp;A&amp;RStran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7"/>
  <sheetViews>
    <sheetView view="pageLayout" zoomScaleNormal="100" workbookViewId="0">
      <selection activeCell="F5" sqref="F5"/>
    </sheetView>
  </sheetViews>
  <sheetFormatPr defaultColWidth="9" defaultRowHeight="14.25" x14ac:dyDescent="0.2"/>
  <cols>
    <col min="1" max="1" width="5" style="2" customWidth="1"/>
    <col min="2" max="2" width="35.42578125" style="2" customWidth="1"/>
    <col min="3" max="3" width="4.42578125" style="14" customWidth="1"/>
    <col min="4" max="4" width="8.7109375" style="2" customWidth="1"/>
    <col min="5" max="5" width="13.7109375" style="2" customWidth="1"/>
    <col min="6" max="6" width="13.140625" style="2" customWidth="1"/>
    <col min="7" max="16384" width="9" style="2"/>
  </cols>
  <sheetData>
    <row r="1" spans="1:6" ht="15" x14ac:dyDescent="0.25">
      <c r="A1" s="4" t="s">
        <v>206</v>
      </c>
    </row>
    <row r="2" spans="1:6" ht="15.75" x14ac:dyDescent="0.25">
      <c r="A2" s="18"/>
    </row>
    <row r="3" spans="1:6" ht="76.5" x14ac:dyDescent="0.2">
      <c r="A3" s="54">
        <v>1</v>
      </c>
      <c r="B3" s="69" t="s">
        <v>335</v>
      </c>
      <c r="C3" s="66"/>
      <c r="D3" s="127"/>
      <c r="E3" s="315"/>
      <c r="F3" s="138"/>
    </row>
    <row r="4" spans="1:6" x14ac:dyDescent="0.2">
      <c r="A4" s="78"/>
      <c r="B4" s="70"/>
      <c r="C4" s="28" t="s">
        <v>96</v>
      </c>
      <c r="D4" s="80">
        <v>85</v>
      </c>
      <c r="E4" s="316"/>
      <c r="F4" s="81">
        <f>AVERAGE(D4*E4)</f>
        <v>0</v>
      </c>
    </row>
    <row r="5" spans="1:6" ht="90.75" customHeight="1" x14ac:dyDescent="0.2">
      <c r="A5" s="54">
        <v>1</v>
      </c>
      <c r="B5" s="69" t="s">
        <v>306</v>
      </c>
      <c r="C5" s="66"/>
      <c r="D5" s="127"/>
      <c r="E5" s="315"/>
      <c r="F5" s="138"/>
    </row>
    <row r="6" spans="1:6" x14ac:dyDescent="0.2">
      <c r="A6" s="78"/>
      <c r="B6" s="70"/>
      <c r="C6" s="28" t="s">
        <v>96</v>
      </c>
      <c r="D6" s="80">
        <v>95</v>
      </c>
      <c r="E6" s="316"/>
      <c r="F6" s="81">
        <f>AVERAGE(D6*E6)</f>
        <v>0</v>
      </c>
    </row>
    <row r="7" spans="1:6" ht="15" x14ac:dyDescent="0.25">
      <c r="F7" s="99">
        <f>SUM(F3:F6)</f>
        <v>0</v>
      </c>
    </row>
  </sheetData>
  <sheetProtection algorithmName="SHA-512" hashValue="gmUqcDCMUVgNnXvKpvjFo7obUcI+LF1IBt03OjUYTzqllhas6s3bvIzx8TTZJZkmZAj0dhSIzIamgcGqFtBHmw==" saltValue="Bv8GYD/ThyzwnmZjSJuuHg==" spinCount="100000" sheet="1" objects="1" scenarios="1"/>
  <pageMargins left="0.7" right="0.7" top="0.75" bottom="0.75" header="0.3" footer="0.3"/>
  <pageSetup paperSize="9" orientation="portrait" r:id="rId1"/>
  <headerFooter>
    <oddHeader>&amp;L&amp;"Arial Black,Običajno"&amp;16&amp;K04+039region</oddHeader>
    <oddFooter>&amp;C&amp;A&amp;RStran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6"/>
  <sheetViews>
    <sheetView view="pageLayout" zoomScaleNormal="100" workbookViewId="0">
      <selection activeCell="F1" sqref="F1"/>
    </sheetView>
  </sheetViews>
  <sheetFormatPr defaultRowHeight="15" x14ac:dyDescent="0.25"/>
  <cols>
    <col min="1" max="1" width="5.140625" customWidth="1"/>
    <col min="2" max="2" width="35.28515625" customWidth="1"/>
    <col min="3" max="3" width="4.28515625" style="150" customWidth="1"/>
    <col min="4" max="4" width="9" customWidth="1"/>
    <col min="5" max="5" width="12.5703125" style="370" customWidth="1"/>
    <col min="6" max="6" width="11.85546875" customWidth="1"/>
  </cols>
  <sheetData>
    <row r="1" spans="1:6" ht="15.75" x14ac:dyDescent="0.25">
      <c r="A1" s="18" t="s">
        <v>210</v>
      </c>
    </row>
    <row r="3" spans="1:6" ht="84" customHeight="1" x14ac:dyDescent="0.25">
      <c r="A3" s="60">
        <v>1</v>
      </c>
      <c r="B3" s="63" t="s">
        <v>302</v>
      </c>
      <c r="C3" s="71"/>
      <c r="D3" s="72"/>
      <c r="E3" s="371"/>
      <c r="F3" s="73"/>
    </row>
    <row r="4" spans="1:6" x14ac:dyDescent="0.25">
      <c r="A4" s="62"/>
      <c r="B4" s="64" t="s">
        <v>124</v>
      </c>
      <c r="C4" s="91" t="s">
        <v>96</v>
      </c>
      <c r="D4" s="92">
        <v>105</v>
      </c>
      <c r="E4" s="372"/>
      <c r="F4" s="93">
        <f>AVERAGE(D4*E4)</f>
        <v>0</v>
      </c>
    </row>
    <row r="5" spans="1:6" x14ac:dyDescent="0.25">
      <c r="A5" s="62"/>
      <c r="B5" s="64" t="s">
        <v>125</v>
      </c>
      <c r="C5" s="91" t="s">
        <v>96</v>
      </c>
      <c r="D5" s="92">
        <v>155</v>
      </c>
      <c r="E5" s="372"/>
      <c r="F5" s="93">
        <f>AVERAGE(D5*E5)</f>
        <v>0</v>
      </c>
    </row>
    <row r="6" spans="1:6" ht="51" x14ac:dyDescent="0.25">
      <c r="A6" s="60">
        <v>2</v>
      </c>
      <c r="B6" s="63" t="s">
        <v>303</v>
      </c>
      <c r="C6" s="71"/>
      <c r="D6" s="72"/>
      <c r="E6" s="371"/>
      <c r="F6" s="73"/>
    </row>
    <row r="7" spans="1:6" x14ac:dyDescent="0.25">
      <c r="A7" s="62"/>
      <c r="B7" s="64" t="s">
        <v>124</v>
      </c>
      <c r="C7" s="91" t="s">
        <v>96</v>
      </c>
      <c r="D7" s="92">
        <v>16</v>
      </c>
      <c r="E7" s="372"/>
      <c r="F7" s="93">
        <f>AVERAGE(D7*E7)</f>
        <v>0</v>
      </c>
    </row>
    <row r="8" spans="1:6" x14ac:dyDescent="0.25">
      <c r="A8" s="62"/>
      <c r="B8" s="64" t="s">
        <v>125</v>
      </c>
      <c r="C8" s="91" t="s">
        <v>96</v>
      </c>
      <c r="D8" s="92">
        <v>18</v>
      </c>
      <c r="E8" s="372"/>
      <c r="F8" s="93">
        <f>AVERAGE(D8*E8)</f>
        <v>0</v>
      </c>
    </row>
    <row r="9" spans="1:6" x14ac:dyDescent="0.25">
      <c r="A9" s="61"/>
      <c r="B9" s="65" t="s">
        <v>126</v>
      </c>
      <c r="C9" s="74" t="s">
        <v>96</v>
      </c>
      <c r="D9" s="75">
        <v>200</v>
      </c>
      <c r="E9" s="373"/>
      <c r="F9" s="76">
        <f>AVERAGE(D9*E9)</f>
        <v>0</v>
      </c>
    </row>
    <row r="10" spans="1:6" ht="51" x14ac:dyDescent="0.25">
      <c r="A10" s="60">
        <v>3</v>
      </c>
      <c r="B10" s="63" t="s">
        <v>304</v>
      </c>
      <c r="C10" s="71"/>
      <c r="D10" s="72"/>
      <c r="E10" s="371"/>
      <c r="F10" s="73"/>
    </row>
    <row r="11" spans="1:6" x14ac:dyDescent="0.25">
      <c r="A11" s="61"/>
      <c r="B11" s="65" t="s">
        <v>100</v>
      </c>
      <c r="C11" s="74" t="s">
        <v>96</v>
      </c>
      <c r="D11" s="75">
        <v>130</v>
      </c>
      <c r="E11" s="373"/>
      <c r="F11" s="76">
        <f>AVERAGE(D11*E11)</f>
        <v>0</v>
      </c>
    </row>
    <row r="12" spans="1:6" ht="76.5" x14ac:dyDescent="0.25">
      <c r="A12" s="62">
        <v>4</v>
      </c>
      <c r="B12" s="64" t="s">
        <v>305</v>
      </c>
      <c r="C12" s="91"/>
      <c r="D12" s="92"/>
      <c r="E12" s="372"/>
      <c r="F12" s="93"/>
    </row>
    <row r="13" spans="1:6" x14ac:dyDescent="0.25">
      <c r="A13" s="62"/>
      <c r="B13" s="64" t="s">
        <v>124</v>
      </c>
      <c r="C13" s="91" t="s">
        <v>96</v>
      </c>
      <c r="D13" s="92">
        <v>121</v>
      </c>
      <c r="E13" s="372"/>
      <c r="F13" s="93">
        <f>AVERAGE(D13*E13)</f>
        <v>0</v>
      </c>
    </row>
    <row r="14" spans="1:6" x14ac:dyDescent="0.25">
      <c r="A14" s="62"/>
      <c r="B14" s="64" t="s">
        <v>125</v>
      </c>
      <c r="C14" s="91" t="s">
        <v>96</v>
      </c>
      <c r="D14" s="92">
        <v>173</v>
      </c>
      <c r="E14" s="372"/>
      <c r="F14" s="93">
        <f>AVERAGE(D14*E14)</f>
        <v>0</v>
      </c>
    </row>
    <row r="15" spans="1:6" x14ac:dyDescent="0.25">
      <c r="A15" s="61"/>
      <c r="B15" s="65" t="s">
        <v>126</v>
      </c>
      <c r="C15" s="74" t="s">
        <v>96</v>
      </c>
      <c r="D15" s="75">
        <v>330</v>
      </c>
      <c r="E15" s="373"/>
      <c r="F15" s="76">
        <f>AVERAGE(D15*E15)</f>
        <v>0</v>
      </c>
    </row>
    <row r="16" spans="1:6" x14ac:dyDescent="0.25">
      <c r="F16" s="99">
        <f>SUM(F3:F15)</f>
        <v>0</v>
      </c>
    </row>
  </sheetData>
  <sheetProtection algorithmName="SHA-512" hashValue="VeiRiu+eGqVcaofNTlr+v+nVOskJHa+6dOnlxnfJAwjYG/cWX/Fo9wFNQfVSG/9m7JkK9F8QNZfCX6vUx/mryQ==" saltValue="PJzTXLrwfiAvx6OaJGlYMw==" spinCount="100000" sheet="1" objects="1" scenarios="1"/>
  <pageMargins left="0.7" right="0.7" top="0.75" bottom="0.75" header="0.3" footer="0.3"/>
  <pageSetup paperSize="9" orientation="portrait" r:id="rId1"/>
  <headerFooter>
    <oddHeader>&amp;L&amp;"Arial Black,Običajno"&amp;16&amp;K04+039region</oddHeader>
    <oddFooter>&amp;C&amp;A&amp;RStran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7"/>
  <sheetViews>
    <sheetView view="pageLayout" zoomScaleNormal="100" workbookViewId="0">
      <selection activeCell="F8" sqref="F8"/>
    </sheetView>
  </sheetViews>
  <sheetFormatPr defaultColWidth="9" defaultRowHeight="14.25" x14ac:dyDescent="0.2"/>
  <cols>
    <col min="1" max="1" width="5.140625" style="2" customWidth="1"/>
    <col min="2" max="2" width="33.7109375" style="2" customWidth="1"/>
    <col min="3" max="3" width="4.42578125" style="14" customWidth="1"/>
    <col min="4" max="4" width="9.7109375" style="2" customWidth="1"/>
    <col min="5" max="5" width="12.5703125" style="314" customWidth="1"/>
    <col min="6" max="6" width="13" style="2" customWidth="1"/>
    <col min="7" max="16384" width="9" style="2"/>
  </cols>
  <sheetData>
    <row r="1" spans="1:6" ht="15.75" x14ac:dyDescent="0.25">
      <c r="A1" s="18" t="s">
        <v>214</v>
      </c>
    </row>
    <row r="3" spans="1:6" ht="102" x14ac:dyDescent="0.2">
      <c r="A3" s="116">
        <v>1</v>
      </c>
      <c r="B3" s="69" t="s">
        <v>727</v>
      </c>
      <c r="C3" s="94"/>
      <c r="D3" s="127"/>
      <c r="E3" s="315"/>
      <c r="F3" s="138"/>
    </row>
    <row r="4" spans="1:6" x14ac:dyDescent="0.2">
      <c r="A4" s="118"/>
      <c r="B4" s="70"/>
      <c r="C4" s="95" t="s">
        <v>96</v>
      </c>
      <c r="D4" s="80">
        <v>135</v>
      </c>
      <c r="E4" s="316"/>
      <c r="F4" s="81">
        <f>AVERAGE(D4*E4)</f>
        <v>0</v>
      </c>
    </row>
    <row r="5" spans="1:6" ht="51" x14ac:dyDescent="0.2">
      <c r="A5" s="116">
        <v>2</v>
      </c>
      <c r="B5" s="69" t="s">
        <v>301</v>
      </c>
      <c r="C5" s="66"/>
      <c r="D5" s="112"/>
      <c r="E5" s="308"/>
      <c r="F5" s="113"/>
    </row>
    <row r="6" spans="1:6" x14ac:dyDescent="0.2">
      <c r="A6" s="118"/>
      <c r="B6" s="70"/>
      <c r="C6" s="79" t="s">
        <v>97</v>
      </c>
      <c r="D6" s="80">
        <v>5</v>
      </c>
      <c r="E6" s="316"/>
      <c r="F6" s="81">
        <f>AVERAGE(D6*E6)</f>
        <v>0</v>
      </c>
    </row>
    <row r="7" spans="1:6" ht="15" x14ac:dyDescent="0.25">
      <c r="F7" s="99">
        <f>SUM(F4:F6)</f>
        <v>0</v>
      </c>
    </row>
  </sheetData>
  <sheetProtection algorithmName="SHA-512" hashValue="0Vpy9DZ0IETB0sT4PrRrdQcAyP0EWVl8obcB3VbUx9cCx2wToRbTrSn6bo8gfTpmfGdDepQjw6Run8EBJbdEuw==" saltValue="qYxuMh1ZfJGPt6CMlSMkQA==" spinCount="100000" sheet="1" objects="1" scenarios="1"/>
  <pageMargins left="0.7" right="0.7" top="0.75" bottom="0.75" header="0.3" footer="0.3"/>
  <pageSetup paperSize="9" orientation="portrait" r:id="rId1"/>
  <headerFooter>
    <oddHeader>&amp;L&amp;"Arial Black,Običajno"&amp;16&amp;K04+039region</oddHeader>
    <oddFooter>&amp;C&amp;A&amp;RStran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56"/>
  <sheetViews>
    <sheetView view="pageLayout" zoomScaleNormal="100" workbookViewId="0">
      <selection activeCell="B4" sqref="B4"/>
    </sheetView>
  </sheetViews>
  <sheetFormatPr defaultColWidth="9" defaultRowHeight="14.25" x14ac:dyDescent="0.2"/>
  <cols>
    <col min="1" max="1" width="5.140625" style="2" customWidth="1"/>
    <col min="2" max="2" width="35.42578125" style="42" customWidth="1"/>
    <col min="3" max="3" width="4.42578125" style="68" customWidth="1"/>
    <col min="4" max="4" width="9.85546875" style="114" customWidth="1"/>
    <col min="5" max="5" width="13" style="310" customWidth="1"/>
    <col min="6" max="6" width="12.7109375" style="115" customWidth="1"/>
    <col min="7" max="16384" width="9" style="2"/>
  </cols>
  <sheetData>
    <row r="1" spans="1:6" ht="15.75" x14ac:dyDescent="0.25">
      <c r="A1" s="18" t="s">
        <v>113</v>
      </c>
    </row>
    <row r="2" spans="1:6" ht="15.75" x14ac:dyDescent="0.25">
      <c r="A2" s="18"/>
    </row>
    <row r="3" spans="1:6" ht="15" x14ac:dyDescent="0.2">
      <c r="B3" s="147" t="s">
        <v>231</v>
      </c>
    </row>
    <row r="4" spans="1:6" ht="27.75" customHeight="1" x14ac:dyDescent="0.2">
      <c r="A4" s="137">
        <v>1</v>
      </c>
      <c r="B4" s="102" t="s">
        <v>396</v>
      </c>
    </row>
    <row r="5" spans="1:6" ht="89.25" x14ac:dyDescent="0.2">
      <c r="A5" s="137"/>
      <c r="B5" s="102" t="s">
        <v>398</v>
      </c>
      <c r="C5" s="84" t="s">
        <v>97</v>
      </c>
      <c r="D5" s="85">
        <v>2</v>
      </c>
      <c r="E5" s="305"/>
      <c r="F5" s="129">
        <f>AVERAGE(D5*E5)</f>
        <v>0</v>
      </c>
    </row>
    <row r="6" spans="1:6" ht="89.25" x14ac:dyDescent="0.2">
      <c r="A6" s="137"/>
      <c r="B6" s="102" t="s">
        <v>397</v>
      </c>
      <c r="C6" s="84" t="s">
        <v>97</v>
      </c>
      <c r="D6" s="85">
        <v>2</v>
      </c>
      <c r="E6" s="305"/>
      <c r="F6" s="129">
        <f>AVERAGE(D6*E6)</f>
        <v>0</v>
      </c>
    </row>
    <row r="7" spans="1:6" ht="76.5" x14ac:dyDescent="0.2">
      <c r="A7" s="137"/>
      <c r="B7" s="102" t="s">
        <v>381</v>
      </c>
      <c r="C7" s="84" t="s">
        <v>97</v>
      </c>
      <c r="D7" s="85">
        <v>2</v>
      </c>
      <c r="E7" s="305"/>
      <c r="F7" s="129">
        <f>AVERAGE(D7*E7)</f>
        <v>0</v>
      </c>
    </row>
    <row r="8" spans="1:6" ht="76.5" x14ac:dyDescent="0.2">
      <c r="A8" s="137"/>
      <c r="B8" s="102" t="s">
        <v>390</v>
      </c>
      <c r="C8" s="84" t="s">
        <v>97</v>
      </c>
      <c r="D8" s="85">
        <v>1</v>
      </c>
      <c r="E8" s="305"/>
      <c r="F8" s="129">
        <f>AVERAGE(D8*E8)</f>
        <v>0</v>
      </c>
    </row>
    <row r="9" spans="1:6" ht="38.25" x14ac:dyDescent="0.2">
      <c r="A9" s="137"/>
      <c r="B9" s="102" t="s">
        <v>391</v>
      </c>
      <c r="C9" s="84"/>
      <c r="D9" s="85"/>
      <c r="E9" s="305"/>
      <c r="F9" s="129"/>
    </row>
    <row r="10" spans="1:6" x14ac:dyDescent="0.2">
      <c r="A10" s="137"/>
      <c r="B10" s="102" t="s">
        <v>215</v>
      </c>
      <c r="C10" s="84" t="s">
        <v>97</v>
      </c>
      <c r="D10" s="85">
        <v>2</v>
      </c>
      <c r="E10" s="305"/>
      <c r="F10" s="129">
        <f>AVERAGE(D10*E10)</f>
        <v>0</v>
      </c>
    </row>
    <row r="11" spans="1:6" x14ac:dyDescent="0.2">
      <c r="A11" s="137"/>
      <c r="B11" s="102" t="s">
        <v>216</v>
      </c>
      <c r="C11" s="84" t="s">
        <v>97</v>
      </c>
      <c r="D11" s="85">
        <v>2</v>
      </c>
      <c r="E11" s="305"/>
      <c r="F11" s="129">
        <f>AVERAGE(D11*E11)</f>
        <v>0</v>
      </c>
    </row>
    <row r="12" spans="1:6" x14ac:dyDescent="0.2">
      <c r="A12" s="137"/>
      <c r="B12" s="102"/>
      <c r="C12" s="84" t="s">
        <v>97</v>
      </c>
      <c r="D12" s="85">
        <v>5</v>
      </c>
      <c r="E12" s="305"/>
      <c r="F12" s="129">
        <f>AVERAGE(D12*E12)</f>
        <v>0</v>
      </c>
    </row>
    <row r="13" spans="1:6" ht="38.25" x14ac:dyDescent="0.2">
      <c r="A13" s="137"/>
      <c r="B13" s="102" t="s">
        <v>382</v>
      </c>
      <c r="C13" s="84"/>
      <c r="D13" s="85"/>
      <c r="E13" s="305"/>
      <c r="F13" s="129"/>
    </row>
    <row r="14" spans="1:6" ht="25.5" x14ac:dyDescent="0.2">
      <c r="A14" s="137"/>
      <c r="B14" s="102" t="s">
        <v>217</v>
      </c>
      <c r="C14" s="84" t="s">
        <v>97</v>
      </c>
      <c r="D14" s="85">
        <v>1</v>
      </c>
      <c r="E14" s="305"/>
      <c r="F14" s="129">
        <f>AVERAGE(D14*E14)</f>
        <v>0</v>
      </c>
    </row>
    <row r="15" spans="1:6" ht="25.5" x14ac:dyDescent="0.2">
      <c r="A15" s="137"/>
      <c r="B15" s="102" t="s">
        <v>218</v>
      </c>
      <c r="C15" s="84" t="s">
        <v>97</v>
      </c>
      <c r="D15" s="85">
        <v>1</v>
      </c>
      <c r="E15" s="305"/>
      <c r="F15" s="129">
        <f>AVERAGE(D15*E15)</f>
        <v>0</v>
      </c>
    </row>
    <row r="16" spans="1:6" ht="38.25" x14ac:dyDescent="0.2">
      <c r="A16" s="137"/>
      <c r="B16" s="102" t="s">
        <v>383</v>
      </c>
      <c r="C16" s="84"/>
      <c r="D16" s="85"/>
      <c r="E16" s="305"/>
      <c r="F16" s="129"/>
    </row>
    <row r="17" spans="1:6" x14ac:dyDescent="0.2">
      <c r="A17" s="137"/>
      <c r="B17" s="102" t="s">
        <v>219</v>
      </c>
      <c r="C17" s="84" t="s">
        <v>97</v>
      </c>
      <c r="D17" s="85">
        <v>1</v>
      </c>
      <c r="E17" s="305"/>
      <c r="F17" s="129">
        <f t="shared" ref="F17:F28" si="0">AVERAGE(D17*E17)</f>
        <v>0</v>
      </c>
    </row>
    <row r="18" spans="1:6" x14ac:dyDescent="0.2">
      <c r="A18" s="137"/>
      <c r="B18" s="102" t="s">
        <v>220</v>
      </c>
      <c r="C18" s="84" t="s">
        <v>97</v>
      </c>
      <c r="D18" s="85">
        <v>1</v>
      </c>
      <c r="E18" s="305"/>
      <c r="F18" s="129">
        <f t="shared" si="0"/>
        <v>0</v>
      </c>
    </row>
    <row r="19" spans="1:6" ht="63.75" x14ac:dyDescent="0.2">
      <c r="A19" s="137"/>
      <c r="B19" s="102" t="s">
        <v>395</v>
      </c>
      <c r="C19" s="84" t="s">
        <v>97</v>
      </c>
      <c r="D19" s="85">
        <v>2</v>
      </c>
      <c r="E19" s="305"/>
      <c r="F19" s="129">
        <f t="shared" si="0"/>
        <v>0</v>
      </c>
    </row>
    <row r="20" spans="1:6" ht="38.25" x14ac:dyDescent="0.2">
      <c r="A20" s="137"/>
      <c r="B20" s="102" t="s">
        <v>394</v>
      </c>
      <c r="C20" s="84" t="s">
        <v>97</v>
      </c>
      <c r="D20" s="85">
        <v>2</v>
      </c>
      <c r="E20" s="305"/>
      <c r="F20" s="129">
        <f t="shared" si="0"/>
        <v>0</v>
      </c>
    </row>
    <row r="21" spans="1:6" ht="51" x14ac:dyDescent="0.2">
      <c r="B21" s="102" t="s">
        <v>393</v>
      </c>
      <c r="C21" s="84" t="s">
        <v>97</v>
      </c>
      <c r="D21" s="85">
        <v>2</v>
      </c>
      <c r="E21" s="305"/>
      <c r="F21" s="129">
        <f t="shared" si="0"/>
        <v>0</v>
      </c>
    </row>
    <row r="22" spans="1:6" ht="76.5" x14ac:dyDescent="0.2">
      <c r="B22" s="102" t="s">
        <v>392</v>
      </c>
      <c r="C22" s="84" t="s">
        <v>97</v>
      </c>
      <c r="D22" s="85">
        <v>4</v>
      </c>
      <c r="E22" s="305"/>
      <c r="F22" s="129">
        <f t="shared" si="0"/>
        <v>0</v>
      </c>
    </row>
    <row r="23" spans="1:6" ht="63.75" x14ac:dyDescent="0.2">
      <c r="B23" s="102" t="s">
        <v>401</v>
      </c>
      <c r="C23" s="84" t="s">
        <v>97</v>
      </c>
      <c r="D23" s="85">
        <v>1</v>
      </c>
      <c r="E23" s="305"/>
      <c r="F23" s="129">
        <f t="shared" si="0"/>
        <v>0</v>
      </c>
    </row>
    <row r="24" spans="1:6" ht="51" x14ac:dyDescent="0.2">
      <c r="B24" s="102" t="s">
        <v>400</v>
      </c>
      <c r="C24" s="84" t="s">
        <v>97</v>
      </c>
      <c r="D24" s="85">
        <v>1</v>
      </c>
      <c r="E24" s="305"/>
      <c r="F24" s="129">
        <f t="shared" si="0"/>
        <v>0</v>
      </c>
    </row>
    <row r="25" spans="1:6" ht="51" x14ac:dyDescent="0.2">
      <c r="B25" s="102" t="s">
        <v>399</v>
      </c>
      <c r="C25" s="84" t="s">
        <v>97</v>
      </c>
      <c r="D25" s="85">
        <v>2</v>
      </c>
      <c r="E25" s="305"/>
      <c r="F25" s="129">
        <f t="shared" si="0"/>
        <v>0</v>
      </c>
    </row>
    <row r="26" spans="1:6" ht="104.25" customHeight="1" x14ac:dyDescent="0.2">
      <c r="B26" s="36" t="s">
        <v>333</v>
      </c>
      <c r="C26" s="84" t="s">
        <v>97</v>
      </c>
      <c r="D26" s="85">
        <v>2</v>
      </c>
      <c r="E26" s="305"/>
      <c r="F26" s="129">
        <f t="shared" si="0"/>
        <v>0</v>
      </c>
    </row>
    <row r="27" spans="1:6" ht="76.5" x14ac:dyDescent="0.2">
      <c r="B27" s="102" t="s">
        <v>384</v>
      </c>
      <c r="C27" s="84" t="s">
        <v>97</v>
      </c>
      <c r="D27" s="85">
        <v>1</v>
      </c>
      <c r="E27" s="305"/>
      <c r="F27" s="129">
        <f t="shared" si="0"/>
        <v>0</v>
      </c>
    </row>
    <row r="28" spans="1:6" ht="38.25" x14ac:dyDescent="0.2">
      <c r="B28" s="102" t="s">
        <v>385</v>
      </c>
      <c r="C28" s="84" t="s">
        <v>97</v>
      </c>
      <c r="D28" s="85">
        <v>7</v>
      </c>
      <c r="E28" s="305"/>
      <c r="F28" s="129">
        <f t="shared" si="0"/>
        <v>0</v>
      </c>
    </row>
    <row r="29" spans="1:6" ht="38.25" x14ac:dyDescent="0.2">
      <c r="A29" s="137"/>
      <c r="B29" s="102" t="s">
        <v>386</v>
      </c>
      <c r="C29" s="84"/>
      <c r="D29" s="85"/>
      <c r="E29" s="305"/>
      <c r="F29" s="129"/>
    </row>
    <row r="30" spans="1:6" ht="25.5" x14ac:dyDescent="0.2">
      <c r="A30" s="137"/>
      <c r="B30" s="102" t="s">
        <v>234</v>
      </c>
      <c r="C30" s="84" t="s">
        <v>97</v>
      </c>
      <c r="D30" s="85">
        <v>1</v>
      </c>
      <c r="E30" s="305"/>
      <c r="F30" s="129">
        <f t="shared" ref="F30:F32" si="1">AVERAGE(D30*E30)</f>
        <v>0</v>
      </c>
    </row>
    <row r="31" spans="1:6" ht="25.5" x14ac:dyDescent="0.2">
      <c r="A31" s="137"/>
      <c r="B31" s="102" t="s">
        <v>235</v>
      </c>
      <c r="C31" s="84" t="s">
        <v>97</v>
      </c>
      <c r="D31" s="85">
        <v>1</v>
      </c>
      <c r="E31" s="305"/>
      <c r="F31" s="129">
        <f t="shared" si="1"/>
        <v>0</v>
      </c>
    </row>
    <row r="32" spans="1:6" ht="293.25" customHeight="1" x14ac:dyDescent="0.2">
      <c r="B32" s="102" t="s">
        <v>387</v>
      </c>
      <c r="C32" s="84" t="s">
        <v>97</v>
      </c>
      <c r="D32" s="85">
        <v>1</v>
      </c>
      <c r="E32" s="305"/>
      <c r="F32" s="129">
        <f t="shared" si="1"/>
        <v>0</v>
      </c>
    </row>
    <row r="33" spans="1:6" x14ac:dyDescent="0.2">
      <c r="B33" s="102"/>
      <c r="C33" s="84"/>
      <c r="D33" s="85"/>
      <c r="E33" s="305"/>
      <c r="F33" s="129"/>
    </row>
    <row r="34" spans="1:6" x14ac:dyDescent="0.2">
      <c r="B34" s="102"/>
      <c r="C34" s="84"/>
      <c r="D34" s="85"/>
      <c r="E34" s="305"/>
      <c r="F34" s="129"/>
    </row>
    <row r="35" spans="1:6" x14ac:dyDescent="0.2">
      <c r="B35" s="102"/>
      <c r="C35" s="84"/>
      <c r="D35" s="85"/>
      <c r="E35" s="305"/>
      <c r="F35" s="129"/>
    </row>
    <row r="36" spans="1:6" x14ac:dyDescent="0.2">
      <c r="B36" s="102"/>
      <c r="C36" s="84"/>
      <c r="D36" s="85"/>
      <c r="E36" s="305"/>
      <c r="F36" s="129"/>
    </row>
    <row r="37" spans="1:6" x14ac:dyDescent="0.2">
      <c r="A37" s="1">
        <v>2</v>
      </c>
      <c r="B37" s="148" t="s">
        <v>232</v>
      </c>
    </row>
    <row r="38" spans="1:6" ht="51" x14ac:dyDescent="0.2">
      <c r="B38" s="102" t="s">
        <v>402</v>
      </c>
      <c r="C38" s="68" t="s">
        <v>97</v>
      </c>
      <c r="D38" s="100">
        <v>1</v>
      </c>
      <c r="E38" s="305"/>
      <c r="F38" s="129">
        <f t="shared" ref="F38:F39" si="2">AVERAGE(D38*E38)</f>
        <v>0</v>
      </c>
    </row>
    <row r="39" spans="1:6" ht="51" x14ac:dyDescent="0.2">
      <c r="B39" s="102" t="s">
        <v>403</v>
      </c>
      <c r="C39" s="68" t="s">
        <v>97</v>
      </c>
      <c r="D39" s="101">
        <v>1</v>
      </c>
      <c r="E39" s="305"/>
      <c r="F39" s="129">
        <f t="shared" si="2"/>
        <v>0</v>
      </c>
    </row>
    <row r="40" spans="1:6" x14ac:dyDescent="0.2">
      <c r="F40" s="146"/>
    </row>
    <row r="41" spans="1:6" x14ac:dyDescent="0.2">
      <c r="A41" s="1">
        <v>3</v>
      </c>
      <c r="B41" s="42" t="s">
        <v>321</v>
      </c>
    </row>
    <row r="42" spans="1:6" ht="165.75" x14ac:dyDescent="0.2">
      <c r="B42" s="55" t="s">
        <v>404</v>
      </c>
      <c r="C42" s="68" t="s">
        <v>97</v>
      </c>
      <c r="D42" s="100">
        <v>8</v>
      </c>
      <c r="E42" s="305"/>
      <c r="F42" s="129">
        <f t="shared" ref="F42" si="3">AVERAGE(D42*E42)</f>
        <v>0</v>
      </c>
    </row>
    <row r="43" spans="1:6" x14ac:dyDescent="0.2">
      <c r="B43" s="55"/>
      <c r="D43" s="100"/>
      <c r="E43" s="305"/>
      <c r="F43" s="129"/>
    </row>
    <row r="44" spans="1:6" x14ac:dyDescent="0.2">
      <c r="B44" s="55"/>
      <c r="D44" s="100"/>
      <c r="E44" s="305"/>
      <c r="F44" s="129"/>
    </row>
    <row r="45" spans="1:6" x14ac:dyDescent="0.2">
      <c r="A45" s="2" t="s">
        <v>322</v>
      </c>
      <c r="B45" s="149" t="s">
        <v>323</v>
      </c>
    </row>
    <row r="46" spans="1:6" ht="371.25" customHeight="1" x14ac:dyDescent="0.2">
      <c r="B46" s="36" t="s">
        <v>330</v>
      </c>
    </row>
    <row r="47" spans="1:6" ht="114.75" x14ac:dyDescent="0.2">
      <c r="B47" s="36" t="s">
        <v>324</v>
      </c>
    </row>
    <row r="48" spans="1:6" x14ac:dyDescent="0.2">
      <c r="A48" s="14"/>
      <c r="B48" s="42" t="s">
        <v>325</v>
      </c>
      <c r="C48" s="68" t="s">
        <v>97</v>
      </c>
      <c r="D48" s="100">
        <v>9</v>
      </c>
      <c r="E48" s="305"/>
      <c r="F48" s="129">
        <f t="shared" ref="F48:F49" si="4">AVERAGE(D48*E48)</f>
        <v>0</v>
      </c>
    </row>
    <row r="49" spans="1:6" ht="25.5" x14ac:dyDescent="0.2">
      <c r="A49" s="14"/>
      <c r="B49" s="36" t="s">
        <v>326</v>
      </c>
      <c r="C49" s="68" t="s">
        <v>97</v>
      </c>
      <c r="D49" s="100">
        <v>9</v>
      </c>
      <c r="E49" s="305"/>
      <c r="F49" s="129">
        <f t="shared" si="4"/>
        <v>0</v>
      </c>
    </row>
    <row r="50" spans="1:6" ht="178.5" x14ac:dyDescent="0.2">
      <c r="B50" s="36" t="s">
        <v>327</v>
      </c>
      <c r="C50" s="68" t="s">
        <v>97</v>
      </c>
      <c r="D50" s="100">
        <v>11</v>
      </c>
      <c r="E50" s="305"/>
      <c r="F50" s="129">
        <f t="shared" ref="F50" si="5">AVERAGE(D50*E50)</f>
        <v>0</v>
      </c>
    </row>
    <row r="51" spans="1:6" ht="165.75" x14ac:dyDescent="0.2">
      <c r="B51" s="263" t="s">
        <v>328</v>
      </c>
      <c r="C51" s="264" t="s">
        <v>97</v>
      </c>
      <c r="D51" s="265">
        <v>4</v>
      </c>
      <c r="E51" s="300"/>
      <c r="F51" s="123">
        <f t="shared" ref="F51" si="6">AVERAGE(D51*E51)</f>
        <v>0</v>
      </c>
    </row>
    <row r="52" spans="1:6" ht="255" customHeight="1" x14ac:dyDescent="0.2">
      <c r="B52" s="263" t="s">
        <v>388</v>
      </c>
      <c r="C52" s="264" t="s">
        <v>97</v>
      </c>
      <c r="D52" s="265">
        <v>2</v>
      </c>
      <c r="E52" s="300"/>
      <c r="F52" s="123">
        <f t="shared" ref="F52" si="7">AVERAGE(D52*E52)</f>
        <v>0</v>
      </c>
    </row>
    <row r="53" spans="1:6" ht="255" x14ac:dyDescent="0.2">
      <c r="B53" s="263" t="s">
        <v>329</v>
      </c>
      <c r="C53" s="264" t="s">
        <v>97</v>
      </c>
      <c r="D53" s="265">
        <v>2</v>
      </c>
      <c r="E53" s="300"/>
      <c r="F53" s="123">
        <f t="shared" ref="F53:F55" si="8">AVERAGE(D53*E53)</f>
        <v>0</v>
      </c>
    </row>
    <row r="54" spans="1:6" ht="129.75" customHeight="1" x14ac:dyDescent="0.2">
      <c r="B54" s="263" t="s">
        <v>332</v>
      </c>
      <c r="C54" s="264" t="s">
        <v>97</v>
      </c>
      <c r="D54" s="265">
        <v>1</v>
      </c>
      <c r="E54" s="300"/>
      <c r="F54" s="123">
        <f t="shared" si="8"/>
        <v>0</v>
      </c>
    </row>
    <row r="55" spans="1:6" ht="153" x14ac:dyDescent="0.2">
      <c r="B55" s="263" t="s">
        <v>389</v>
      </c>
      <c r="C55" s="264" t="s">
        <v>97</v>
      </c>
      <c r="D55" s="265">
        <v>3</v>
      </c>
      <c r="E55" s="300"/>
      <c r="F55" s="123">
        <f t="shared" si="8"/>
        <v>0</v>
      </c>
    </row>
    <row r="56" spans="1:6" ht="15" x14ac:dyDescent="0.25">
      <c r="F56" s="132">
        <f>SUM(F4:F55)</f>
        <v>0</v>
      </c>
    </row>
  </sheetData>
  <sheetProtection algorithmName="SHA-512" hashValue="lvZoh03dZCjqx2k4Cfmx+fBjGLQhnwC6Tgu/xwrzg7s6/lsK90+UozopINRHWF404DHbQP/icv9pjECJ96qvKA==" saltValue="NKo8VRb8oI5VlPo/PiN3FQ==" spinCount="100000" sheet="1" objects="1" scenarios="1"/>
  <pageMargins left="0.7" right="0.7" top="0.75" bottom="0.75" header="0.3" footer="0.3"/>
  <pageSetup paperSize="9" orientation="portrait" r:id="rId1"/>
  <headerFooter>
    <oddHeader>&amp;L&amp;"Arial Black,Običajno"&amp;16&amp;K04+039region</oddHeader>
    <oddFooter>&amp;C&amp;A&amp;RStran &amp;P</oddFooter>
  </headerFooter>
  <rowBreaks count="1" manualBreakCount="1">
    <brk id="4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5"/>
  <sheetViews>
    <sheetView view="pageLayout" zoomScaleNormal="100" workbookViewId="0">
      <selection activeCell="F66" sqref="F66"/>
    </sheetView>
  </sheetViews>
  <sheetFormatPr defaultRowHeight="15" x14ac:dyDescent="0.25"/>
  <cols>
    <col min="6" max="6" width="17" customWidth="1"/>
  </cols>
  <sheetData>
    <row r="1" spans="1:8" x14ac:dyDescent="0.25">
      <c r="A1" s="318" t="s">
        <v>8</v>
      </c>
      <c r="B1" s="318"/>
      <c r="C1" s="318"/>
      <c r="D1" s="318"/>
      <c r="E1" s="318"/>
      <c r="F1" s="318"/>
      <c r="G1" s="318"/>
      <c r="H1" s="318"/>
    </row>
    <row r="2" spans="1:8" x14ac:dyDescent="0.25">
      <c r="A2" s="2" t="s">
        <v>9</v>
      </c>
      <c r="B2" s="2"/>
      <c r="C2" s="2"/>
      <c r="D2" s="2"/>
      <c r="E2" s="2"/>
      <c r="F2" s="2"/>
      <c r="G2" s="2"/>
      <c r="H2" s="2"/>
    </row>
    <row r="3" spans="1:8" x14ac:dyDescent="0.25">
      <c r="A3" s="318" t="s">
        <v>10</v>
      </c>
      <c r="B3" s="318"/>
      <c r="C3" s="318"/>
      <c r="D3" s="318"/>
      <c r="E3" s="318"/>
      <c r="F3" s="318"/>
      <c r="G3" s="318"/>
      <c r="H3" s="318"/>
    </row>
    <row r="4" spans="1:8" x14ac:dyDescent="0.25">
      <c r="A4" s="2"/>
      <c r="B4" s="2"/>
      <c r="C4" s="2"/>
      <c r="D4" s="2"/>
      <c r="E4" s="2"/>
      <c r="F4" s="2"/>
      <c r="G4" s="2"/>
      <c r="H4" s="2"/>
    </row>
    <row r="5" spans="1:8" x14ac:dyDescent="0.25">
      <c r="A5" s="2"/>
      <c r="B5" s="2"/>
      <c r="C5" s="2"/>
      <c r="D5" s="2"/>
      <c r="E5" s="2"/>
      <c r="F5" s="2"/>
      <c r="G5" s="2"/>
      <c r="H5" s="2"/>
    </row>
    <row r="6" spans="1:8" x14ac:dyDescent="0.25">
      <c r="A6" s="2"/>
      <c r="B6" s="2"/>
      <c r="C6" s="2"/>
      <c r="D6" s="2"/>
      <c r="E6" s="2"/>
      <c r="F6" s="2"/>
      <c r="G6" s="2"/>
      <c r="H6" s="2"/>
    </row>
    <row r="7" spans="1:8" ht="20.25" customHeight="1" x14ac:dyDescent="0.25">
      <c r="A7" s="320" t="s">
        <v>340</v>
      </c>
      <c r="B7" s="320"/>
      <c r="C7" s="320"/>
      <c r="D7" s="320"/>
      <c r="E7" s="320"/>
      <c r="F7" s="320"/>
      <c r="G7" s="320"/>
      <c r="H7" s="320"/>
    </row>
    <row r="8" spans="1:8" ht="18" x14ac:dyDescent="0.25">
      <c r="A8" s="4"/>
      <c r="B8" s="2"/>
      <c r="C8" s="3"/>
      <c r="D8" s="3"/>
      <c r="E8" s="3"/>
      <c r="F8" s="3"/>
      <c r="G8" s="2"/>
      <c r="H8" s="3"/>
    </row>
    <row r="11" spans="1:8" ht="18" x14ac:dyDescent="0.25">
      <c r="A11" s="2"/>
      <c r="B11" s="2"/>
      <c r="C11" s="3"/>
      <c r="D11" s="2"/>
      <c r="E11" s="2"/>
      <c r="F11" s="2"/>
      <c r="G11" s="2"/>
      <c r="H11" s="2"/>
    </row>
    <row r="12" spans="1:8" x14ac:dyDescent="0.25">
      <c r="A12" s="2"/>
      <c r="B12" s="2"/>
      <c r="C12" s="2"/>
      <c r="D12" s="2"/>
      <c r="E12" s="2"/>
      <c r="F12" s="2"/>
      <c r="G12" s="2"/>
      <c r="H12" s="2"/>
    </row>
    <row r="15" spans="1:8" x14ac:dyDescent="0.25">
      <c r="A15" s="2"/>
      <c r="B15" s="2"/>
      <c r="C15" s="2"/>
      <c r="D15" s="2"/>
      <c r="E15" s="2"/>
      <c r="F15" s="2"/>
      <c r="G15" s="2"/>
      <c r="H15" s="2"/>
    </row>
    <row r="16" spans="1:8" x14ac:dyDescent="0.25">
      <c r="A16" s="15" t="s">
        <v>11</v>
      </c>
      <c r="B16" s="16"/>
      <c r="C16" s="16"/>
      <c r="D16" s="16"/>
      <c r="E16" s="16"/>
      <c r="F16" s="16"/>
      <c r="G16" s="16"/>
      <c r="H16" s="96"/>
    </row>
    <row r="17" spans="1:8" x14ac:dyDescent="0.25">
      <c r="A17" s="17" t="s">
        <v>12</v>
      </c>
      <c r="B17" s="26"/>
      <c r="C17" s="26"/>
      <c r="D17" s="26"/>
      <c r="E17" s="26"/>
      <c r="F17" s="26"/>
      <c r="G17" s="26"/>
      <c r="H17" s="97"/>
    </row>
    <row r="18" spans="1:8" x14ac:dyDescent="0.25">
      <c r="A18" s="17" t="s">
        <v>13</v>
      </c>
      <c r="B18" s="26"/>
      <c r="C18" s="26"/>
      <c r="D18" s="26"/>
      <c r="E18" s="26"/>
      <c r="F18" s="26"/>
      <c r="G18" s="26"/>
      <c r="H18" s="97"/>
    </row>
    <row r="19" spans="1:8" x14ac:dyDescent="0.25">
      <c r="A19" s="17" t="s">
        <v>14</v>
      </c>
      <c r="B19" s="26"/>
      <c r="C19" s="26"/>
      <c r="D19" s="26"/>
      <c r="E19" s="26"/>
      <c r="F19" s="26"/>
      <c r="G19" s="26"/>
      <c r="H19" s="97"/>
    </row>
    <row r="20" spans="1:8" x14ac:dyDescent="0.25">
      <c r="A20" s="17" t="s">
        <v>15</v>
      </c>
      <c r="B20" s="26"/>
      <c r="C20" s="26"/>
      <c r="D20" s="26"/>
      <c r="E20" s="26"/>
      <c r="F20" s="26"/>
      <c r="G20" s="26"/>
      <c r="H20" s="97"/>
    </row>
    <row r="21" spans="1:8" x14ac:dyDescent="0.25">
      <c r="A21" s="17" t="s">
        <v>16</v>
      </c>
      <c r="B21" s="26"/>
      <c r="C21" s="26"/>
      <c r="D21" s="26"/>
      <c r="E21" s="26"/>
      <c r="F21" s="26"/>
      <c r="G21" s="26"/>
      <c r="H21" s="97"/>
    </row>
    <row r="22" spans="1:8" x14ac:dyDescent="0.25">
      <c r="A22" s="17" t="s">
        <v>17</v>
      </c>
      <c r="B22" s="26"/>
      <c r="C22" s="26"/>
      <c r="D22" s="26"/>
      <c r="E22" s="26"/>
      <c r="F22" s="26"/>
      <c r="G22" s="26"/>
      <c r="H22" s="97"/>
    </row>
    <row r="23" spans="1:8" x14ac:dyDescent="0.25">
      <c r="A23" s="17" t="s">
        <v>18</v>
      </c>
      <c r="B23" s="26"/>
      <c r="C23" s="26"/>
      <c r="D23" s="26"/>
      <c r="E23" s="26"/>
      <c r="F23" s="26"/>
      <c r="G23" s="26"/>
      <c r="H23" s="97"/>
    </row>
    <row r="24" spans="1:8" x14ac:dyDescent="0.25">
      <c r="A24" s="17" t="s">
        <v>19</v>
      </c>
      <c r="B24" s="26"/>
      <c r="C24" s="26"/>
      <c r="D24" s="26"/>
      <c r="E24" s="26"/>
      <c r="F24" s="26"/>
      <c r="G24" s="26"/>
      <c r="H24" s="97"/>
    </row>
    <row r="25" spans="1:8" x14ac:dyDescent="0.25">
      <c r="A25" s="17" t="s">
        <v>20</v>
      </c>
      <c r="B25" s="26"/>
      <c r="C25" s="26"/>
      <c r="D25" s="26"/>
      <c r="E25" s="26"/>
      <c r="F25" s="26"/>
      <c r="G25" s="26"/>
      <c r="H25" s="97"/>
    </row>
    <row r="26" spans="1:8" x14ac:dyDescent="0.25">
      <c r="A26" s="17" t="s">
        <v>21</v>
      </c>
      <c r="B26" s="26"/>
      <c r="C26" s="26"/>
      <c r="D26" s="26"/>
      <c r="E26" s="26"/>
      <c r="F26" s="26"/>
      <c r="G26" s="26"/>
      <c r="H26" s="97"/>
    </row>
    <row r="27" spans="1:8" x14ac:dyDescent="0.25">
      <c r="A27" s="27"/>
      <c r="B27" s="28"/>
      <c r="C27" s="28"/>
      <c r="D27" s="28"/>
      <c r="E27" s="28"/>
      <c r="F27" s="28"/>
      <c r="G27" s="28"/>
      <c r="H27" s="98"/>
    </row>
    <row r="28" spans="1:8" ht="15.75" x14ac:dyDescent="0.25">
      <c r="A28" s="18"/>
      <c r="B28" s="18"/>
      <c r="C28" s="18"/>
      <c r="D28" s="18"/>
      <c r="E28" s="18"/>
      <c r="F28" s="19"/>
      <c r="G28" s="18"/>
      <c r="H28" s="2"/>
    </row>
    <row r="29" spans="1:8" ht="15.75" x14ac:dyDescent="0.25">
      <c r="A29" s="18"/>
      <c r="B29" s="18"/>
      <c r="C29" s="18"/>
      <c r="D29" s="18"/>
      <c r="E29" s="18"/>
      <c r="F29" s="19"/>
      <c r="G29" s="18"/>
      <c r="H29" s="2"/>
    </row>
    <row r="30" spans="1:8" ht="15.75" x14ac:dyDescent="0.25">
      <c r="A30" s="18"/>
      <c r="B30" s="18"/>
      <c r="C30" s="18"/>
      <c r="D30" s="18"/>
      <c r="E30" s="18"/>
      <c r="F30" s="19"/>
      <c r="G30" s="18"/>
      <c r="H30" s="2"/>
    </row>
    <row r="31" spans="1:8" ht="15.75" x14ac:dyDescent="0.25">
      <c r="A31" s="18"/>
      <c r="B31" s="18"/>
      <c r="C31" s="18"/>
      <c r="D31" s="18"/>
      <c r="E31" s="18"/>
      <c r="F31" s="19"/>
      <c r="G31" s="18"/>
      <c r="H31" s="2"/>
    </row>
    <row r="32" spans="1:8" ht="15.75" x14ac:dyDescent="0.25">
      <c r="A32" s="18"/>
      <c r="B32" s="18"/>
      <c r="C32" s="18"/>
      <c r="D32" s="18"/>
      <c r="E32" s="18"/>
      <c r="F32" s="19"/>
      <c r="G32" s="18"/>
      <c r="H32" s="2"/>
    </row>
    <row r="33" spans="1:8" ht="15.75" x14ac:dyDescent="0.25">
      <c r="A33" s="18"/>
      <c r="B33" s="18"/>
      <c r="C33" s="18"/>
      <c r="D33" s="18"/>
      <c r="E33" s="18"/>
      <c r="F33" s="19"/>
      <c r="G33" s="18"/>
      <c r="H33" s="2"/>
    </row>
    <row r="34" spans="1:8" ht="15.75" x14ac:dyDescent="0.25">
      <c r="A34" s="18"/>
      <c r="B34" s="18"/>
      <c r="C34" s="18"/>
      <c r="D34" s="18"/>
      <c r="E34" s="18"/>
      <c r="F34" s="19"/>
      <c r="G34" s="18"/>
      <c r="H34" s="2"/>
    </row>
    <row r="35" spans="1:8" ht="15.75" x14ac:dyDescent="0.25">
      <c r="A35" s="20"/>
      <c r="B35" s="20"/>
      <c r="C35" s="20"/>
      <c r="D35" s="20"/>
      <c r="E35" s="20"/>
      <c r="F35" s="19"/>
      <c r="G35" s="20"/>
      <c r="H35" s="2"/>
    </row>
    <row r="36" spans="1:8" x14ac:dyDescent="0.25">
      <c r="A36" s="4"/>
      <c r="B36" s="2"/>
      <c r="C36" s="2"/>
      <c r="D36" s="2"/>
      <c r="E36" s="2"/>
      <c r="F36" s="2"/>
      <c r="G36" s="2"/>
      <c r="H36" s="2"/>
    </row>
    <row r="37" spans="1:8" x14ac:dyDescent="0.25">
      <c r="A37" s="2"/>
      <c r="B37" s="2"/>
      <c r="C37" s="2"/>
      <c r="D37" s="2"/>
      <c r="E37" s="2"/>
      <c r="F37" s="13"/>
      <c r="G37" s="2"/>
      <c r="H37" s="2"/>
    </row>
    <row r="38" spans="1:8" ht="15.75" x14ac:dyDescent="0.25">
      <c r="A38" s="18"/>
      <c r="B38" s="18"/>
      <c r="C38" s="18"/>
      <c r="D38" s="18"/>
      <c r="E38" s="18"/>
      <c r="F38" s="19"/>
      <c r="G38" s="18"/>
      <c r="H38" s="2"/>
    </row>
    <row r="39" spans="1:8" ht="15.75" x14ac:dyDescent="0.25">
      <c r="A39" s="18"/>
      <c r="B39" s="18"/>
      <c r="C39" s="21"/>
      <c r="D39" s="18"/>
      <c r="E39" s="18"/>
      <c r="F39" s="22"/>
      <c r="G39" s="18"/>
      <c r="H39" s="2"/>
    </row>
    <row r="40" spans="1:8" ht="15.75" x14ac:dyDescent="0.25">
      <c r="A40" s="18"/>
      <c r="B40" s="18"/>
      <c r="C40" s="21"/>
      <c r="D40" s="18"/>
      <c r="E40" s="18"/>
      <c r="F40" s="22"/>
      <c r="G40" s="18"/>
      <c r="H40" s="2"/>
    </row>
    <row r="41" spans="1:8" ht="15.75" x14ac:dyDescent="0.25">
      <c r="A41" s="18"/>
      <c r="B41" s="18"/>
      <c r="C41" s="21"/>
      <c r="D41" s="18"/>
      <c r="E41" s="18"/>
      <c r="F41" s="22"/>
      <c r="G41" s="18"/>
      <c r="H41" s="2"/>
    </row>
    <row r="42" spans="1:8" ht="15.75" x14ac:dyDescent="0.25">
      <c r="A42" s="18"/>
      <c r="B42" s="18"/>
      <c r="C42" s="21"/>
      <c r="D42" s="18"/>
      <c r="E42" s="18"/>
      <c r="F42" s="22"/>
      <c r="G42" s="18"/>
      <c r="H42" s="2"/>
    </row>
    <row r="43" spans="1:8" ht="15.75" x14ac:dyDescent="0.25">
      <c r="A43" s="18"/>
      <c r="B43" s="18"/>
      <c r="C43" s="21"/>
      <c r="D43" s="18"/>
      <c r="E43" s="18"/>
      <c r="F43" s="22"/>
      <c r="G43" s="18"/>
      <c r="H43" s="2"/>
    </row>
    <row r="44" spans="1:8" ht="15.75" x14ac:dyDescent="0.25">
      <c r="A44" s="18"/>
      <c r="B44" s="18"/>
      <c r="C44" s="21"/>
      <c r="D44" s="18"/>
      <c r="E44" s="18"/>
      <c r="F44" s="22"/>
      <c r="G44" s="18"/>
      <c r="H44" s="2"/>
    </row>
    <row r="45" spans="1:8" ht="15.75" x14ac:dyDescent="0.25">
      <c r="A45" s="18"/>
      <c r="B45" s="18"/>
      <c r="C45" s="21"/>
      <c r="D45" s="18"/>
      <c r="E45" s="18"/>
      <c r="F45" s="22"/>
      <c r="G45" s="18"/>
      <c r="H45" s="2"/>
    </row>
    <row r="46" spans="1:8" ht="15.75" x14ac:dyDescent="0.25">
      <c r="A46" s="18"/>
      <c r="B46" s="18"/>
      <c r="C46" s="18"/>
      <c r="D46" s="18"/>
      <c r="E46" s="18"/>
      <c r="F46" s="19"/>
      <c r="G46" s="18"/>
      <c r="H46" s="2"/>
    </row>
    <row r="47" spans="1:8" x14ac:dyDescent="0.25">
      <c r="A47" s="2"/>
      <c r="B47" s="2"/>
      <c r="C47" s="2"/>
      <c r="D47" s="2"/>
      <c r="E47" s="2"/>
      <c r="F47" s="13"/>
      <c r="G47" s="2"/>
      <c r="H47" s="2"/>
    </row>
    <row r="48" spans="1:8" x14ac:dyDescent="0.25">
      <c r="A48" s="2"/>
      <c r="B48" s="2"/>
      <c r="C48" s="2"/>
      <c r="D48" s="2"/>
      <c r="E48" s="2"/>
      <c r="F48" s="13"/>
      <c r="G48" s="2"/>
      <c r="H48" s="2"/>
    </row>
    <row r="49" spans="1:8" x14ac:dyDescent="0.25">
      <c r="A49" s="2"/>
      <c r="B49" s="2"/>
      <c r="C49" s="2"/>
      <c r="D49" s="2"/>
      <c r="E49" s="2"/>
      <c r="F49" s="13"/>
      <c r="G49" s="2"/>
      <c r="H49" s="2"/>
    </row>
    <row r="50" spans="1:8" x14ac:dyDescent="0.25">
      <c r="A50" s="2"/>
      <c r="B50" s="2"/>
      <c r="C50" s="2"/>
      <c r="D50" s="2"/>
      <c r="E50" s="2"/>
      <c r="F50" s="13"/>
      <c r="G50" s="2"/>
      <c r="H50" s="2"/>
    </row>
    <row r="51" spans="1:8" x14ac:dyDescent="0.25">
      <c r="A51" s="318" t="s">
        <v>8</v>
      </c>
      <c r="B51" s="318"/>
      <c r="C51" s="318"/>
      <c r="D51" s="318"/>
      <c r="E51" s="318"/>
      <c r="F51" s="318"/>
      <c r="G51" s="318"/>
      <c r="H51" s="318"/>
    </row>
    <row r="52" spans="1:8" x14ac:dyDescent="0.25">
      <c r="A52" s="2" t="s">
        <v>9</v>
      </c>
      <c r="B52" s="2"/>
      <c r="C52" s="2"/>
      <c r="D52" s="2"/>
      <c r="E52" s="2"/>
      <c r="F52" s="2"/>
      <c r="G52" s="2"/>
      <c r="H52" s="2"/>
    </row>
    <row r="53" spans="1:8" x14ac:dyDescent="0.25">
      <c r="A53" s="318" t="s">
        <v>10</v>
      </c>
      <c r="B53" s="318"/>
      <c r="C53" s="318"/>
      <c r="D53" s="318"/>
      <c r="E53" s="318"/>
      <c r="F53" s="318"/>
      <c r="G53" s="318"/>
      <c r="H53" s="318"/>
    </row>
    <row r="54" spans="1:8" x14ac:dyDescent="0.25">
      <c r="A54" s="1"/>
      <c r="B54" s="1"/>
      <c r="C54" s="1"/>
      <c r="D54" s="1"/>
      <c r="E54" s="1"/>
      <c r="F54" s="1"/>
      <c r="G54" s="1"/>
      <c r="H54" s="1"/>
    </row>
    <row r="55" spans="1:8" x14ac:dyDescent="0.25">
      <c r="A55" s="2"/>
      <c r="B55" s="2"/>
      <c r="C55" s="2"/>
      <c r="D55" s="2"/>
      <c r="E55" s="2"/>
      <c r="F55" s="2"/>
      <c r="G55" s="2"/>
      <c r="H55" s="2"/>
    </row>
    <row r="56" spans="1:8" x14ac:dyDescent="0.25">
      <c r="A56" s="2"/>
      <c r="B56" s="2"/>
      <c r="C56" s="2"/>
      <c r="D56" s="2"/>
      <c r="E56" s="2"/>
      <c r="F56" s="2"/>
      <c r="G56" s="2"/>
      <c r="H56" s="2"/>
    </row>
    <row r="57" spans="1:8" ht="18" x14ac:dyDescent="0.25">
      <c r="A57" s="2"/>
      <c r="B57" s="3" t="s">
        <v>236</v>
      </c>
      <c r="C57" s="2"/>
      <c r="D57" s="2"/>
      <c r="E57" s="2"/>
      <c r="F57" s="2"/>
      <c r="G57" s="2"/>
    </row>
    <row r="58" spans="1:8" ht="18" x14ac:dyDescent="0.25">
      <c r="A58" s="2"/>
      <c r="B58" s="3"/>
      <c r="C58" s="2"/>
      <c r="D58" s="2"/>
      <c r="E58" s="2"/>
      <c r="F58" s="2"/>
      <c r="G58" s="2"/>
    </row>
    <row r="59" spans="1:8" ht="18" x14ac:dyDescent="0.25">
      <c r="A59" s="2"/>
      <c r="B59" s="2"/>
      <c r="C59" s="3"/>
      <c r="D59" s="2"/>
      <c r="E59" s="2"/>
      <c r="F59" s="2"/>
      <c r="G59" s="2"/>
      <c r="H59" s="2"/>
    </row>
    <row r="60" spans="1:8" x14ac:dyDescent="0.25">
      <c r="A60" s="2"/>
      <c r="B60" s="2"/>
      <c r="C60" s="2"/>
      <c r="D60" s="2"/>
      <c r="E60" s="2"/>
      <c r="F60" s="2"/>
      <c r="G60" s="2"/>
      <c r="H60" s="2"/>
    </row>
    <row r="61" spans="1:8" x14ac:dyDescent="0.25">
      <c r="A61" s="4" t="s">
        <v>22</v>
      </c>
      <c r="B61" s="4"/>
      <c r="C61" s="2"/>
      <c r="D61" s="2"/>
      <c r="E61" s="2"/>
      <c r="F61" s="13"/>
      <c r="G61" s="2"/>
      <c r="H61" s="2"/>
    </row>
    <row r="62" spans="1:8" x14ac:dyDescent="0.25">
      <c r="A62" s="2" t="s">
        <v>23</v>
      </c>
      <c r="B62" s="2"/>
      <c r="C62" s="2"/>
      <c r="D62" s="2"/>
      <c r="E62" s="2"/>
      <c r="F62" s="13">
        <f>splošno!F109</f>
        <v>0</v>
      </c>
      <c r="G62" s="2"/>
      <c r="H62" s="2"/>
    </row>
    <row r="63" spans="1:8" x14ac:dyDescent="0.25">
      <c r="A63" s="2" t="s">
        <v>24</v>
      </c>
      <c r="B63" s="2"/>
      <c r="C63" s="2"/>
      <c r="D63" s="2"/>
      <c r="E63" s="2"/>
      <c r="F63" s="13">
        <f>preddela!F45</f>
        <v>0</v>
      </c>
      <c r="G63" s="2"/>
      <c r="H63" s="2"/>
    </row>
    <row r="64" spans="1:8" x14ac:dyDescent="0.25">
      <c r="A64" s="2" t="s">
        <v>110</v>
      </c>
      <c r="B64" s="2"/>
      <c r="C64" s="2"/>
      <c r="D64" s="2"/>
      <c r="E64" s="2"/>
      <c r="F64" s="13">
        <f>AVERAGE('betonska in arm. betonska dela'!F16)</f>
        <v>0</v>
      </c>
      <c r="G64" s="2"/>
      <c r="H64" s="2"/>
    </row>
    <row r="65" spans="1:8" x14ac:dyDescent="0.25">
      <c r="A65" s="2" t="s">
        <v>111</v>
      </c>
      <c r="B65" s="2"/>
      <c r="C65" s="2"/>
      <c r="D65" s="2"/>
      <c r="E65" s="2"/>
      <c r="F65" s="13">
        <f>AVERAGE('zidarska dela '!F28)</f>
        <v>0</v>
      </c>
      <c r="G65" s="2"/>
      <c r="H65" s="2"/>
    </row>
    <row r="66" spans="1:8" x14ac:dyDescent="0.25">
      <c r="A66" s="2" t="s">
        <v>112</v>
      </c>
      <c r="B66" s="2"/>
      <c r="C66" s="2"/>
      <c r="D66" s="2"/>
      <c r="E66" s="2"/>
      <c r="F66" s="13">
        <f>AVERAGE('tesarska dela'!F36)</f>
        <v>0</v>
      </c>
      <c r="G66" s="2"/>
      <c r="H66" s="2"/>
    </row>
    <row r="67" spans="1:8" x14ac:dyDescent="0.25">
      <c r="A67" s="2" t="s">
        <v>147</v>
      </c>
      <c r="B67" s="2"/>
      <c r="C67" s="2"/>
      <c r="D67" s="2"/>
      <c r="E67" s="2"/>
      <c r="F67" s="13">
        <f>AVERAGE('krovska dela'!F9)</f>
        <v>0</v>
      </c>
      <c r="G67" s="2"/>
      <c r="H67" s="2"/>
    </row>
    <row r="68" spans="1:8" x14ac:dyDescent="0.25">
      <c r="A68" s="6" t="s">
        <v>148</v>
      </c>
      <c r="B68" s="6"/>
      <c r="C68" s="6"/>
      <c r="D68" s="6"/>
      <c r="E68" s="6"/>
      <c r="F68" s="23">
        <f>AVERAGE('fasaderska dela '!F17)</f>
        <v>0</v>
      </c>
      <c r="G68" s="6"/>
      <c r="H68" s="6"/>
    </row>
    <row r="69" spans="1:8" x14ac:dyDescent="0.25">
      <c r="A69" s="2"/>
      <c r="B69" s="2"/>
      <c r="C69" s="2"/>
      <c r="D69" s="2"/>
      <c r="E69" s="2"/>
      <c r="F69" s="13">
        <f>SUM(F62:F68)</f>
        <v>0</v>
      </c>
      <c r="G69" s="2"/>
      <c r="H69" s="2"/>
    </row>
    <row r="70" spans="1:8" x14ac:dyDescent="0.25">
      <c r="A70" s="2"/>
      <c r="B70" s="2"/>
      <c r="C70" s="2"/>
      <c r="D70" s="2"/>
      <c r="E70" s="2"/>
      <c r="F70" s="13"/>
      <c r="G70" s="2"/>
      <c r="H70" s="2"/>
    </row>
    <row r="71" spans="1:8" x14ac:dyDescent="0.25">
      <c r="A71" s="4" t="s">
        <v>25</v>
      </c>
      <c r="B71" s="2"/>
      <c r="C71" s="2"/>
      <c r="D71" s="2"/>
      <c r="E71" s="2"/>
      <c r="F71" s="2"/>
      <c r="G71" s="2"/>
      <c r="H71" s="2"/>
    </row>
    <row r="72" spans="1:8" x14ac:dyDescent="0.25">
      <c r="A72" s="2" t="s">
        <v>318</v>
      </c>
      <c r="B72" s="2"/>
      <c r="C72" s="2"/>
      <c r="D72" s="2"/>
      <c r="E72" s="2"/>
      <c r="F72" s="13">
        <f>AVERAGE('kleparska dela '!F25)</f>
        <v>0</v>
      </c>
      <c r="G72" s="2"/>
      <c r="H72" s="2"/>
    </row>
    <row r="73" spans="1:8" x14ac:dyDescent="0.25">
      <c r="A73" s="2" t="s">
        <v>150</v>
      </c>
      <c r="B73" s="2"/>
      <c r="C73" s="2"/>
      <c r="D73" s="2"/>
      <c r="E73" s="2"/>
      <c r="F73" s="24">
        <f>AVERAGE('ključavničarska dela '!F44)</f>
        <v>0</v>
      </c>
      <c r="G73" s="2"/>
      <c r="H73" s="2"/>
    </row>
    <row r="74" spans="1:8" x14ac:dyDescent="0.25">
      <c r="A74" s="2" t="s">
        <v>136</v>
      </c>
      <c r="B74" s="2"/>
      <c r="C74" s="2"/>
      <c r="D74" s="2"/>
      <c r="E74" s="2"/>
      <c r="F74" s="13">
        <f>AVERAGE('mizarska dela'!F76)</f>
        <v>0</v>
      </c>
      <c r="G74" s="2"/>
      <c r="H74" s="2"/>
    </row>
    <row r="75" spans="1:8" x14ac:dyDescent="0.25">
      <c r="A75" s="2" t="s">
        <v>137</v>
      </c>
      <c r="B75" s="2"/>
      <c r="C75" s="2"/>
      <c r="D75" s="2"/>
      <c r="E75" s="2"/>
      <c r="F75" s="13">
        <f>AVERAGE('keramičarska dela '!F14)</f>
        <v>0</v>
      </c>
      <c r="G75" s="2"/>
      <c r="H75" s="2"/>
    </row>
    <row r="76" spans="1:8" x14ac:dyDescent="0.25">
      <c r="A76" s="2" t="s">
        <v>138</v>
      </c>
      <c r="B76" s="2"/>
      <c r="C76" s="2"/>
      <c r="D76" s="2"/>
      <c r="E76" s="2"/>
      <c r="F76" s="13">
        <f>AVERAGE('kamnoseška dela '!F9)</f>
        <v>0</v>
      </c>
      <c r="G76" s="2"/>
      <c r="H76" s="2"/>
    </row>
    <row r="77" spans="1:8" x14ac:dyDescent="0.25">
      <c r="A77" s="2" t="s">
        <v>139</v>
      </c>
      <c r="B77" s="2"/>
      <c r="C77" s="2"/>
      <c r="D77" s="2"/>
      <c r="E77" s="2"/>
      <c r="F77" s="13">
        <f>AVERAGE('suhomontažna dela '!F36)</f>
        <v>0</v>
      </c>
      <c r="G77" s="2"/>
      <c r="H77" s="2"/>
    </row>
    <row r="78" spans="1:8" x14ac:dyDescent="0.25">
      <c r="A78" s="2" t="s">
        <v>140</v>
      </c>
      <c r="B78" s="2"/>
      <c r="C78" s="2"/>
      <c r="D78" s="2"/>
      <c r="E78" s="2"/>
      <c r="F78" s="13">
        <f>AVERAGE('tlakarska dela '!F7)</f>
        <v>0</v>
      </c>
      <c r="G78" s="2"/>
      <c r="H78" s="2"/>
    </row>
    <row r="79" spans="1:8" x14ac:dyDescent="0.25">
      <c r="A79" s="2" t="s">
        <v>141</v>
      </c>
      <c r="B79" s="2"/>
      <c r="C79" s="2"/>
      <c r="D79" s="2"/>
      <c r="E79" s="2"/>
      <c r="F79" s="13">
        <f>AVERAGE('pleskarska dela '!F16)</f>
        <v>0</v>
      </c>
      <c r="G79" s="2"/>
      <c r="H79" s="2"/>
    </row>
    <row r="80" spans="1:8" x14ac:dyDescent="0.25">
      <c r="A80" s="2" t="s">
        <v>142</v>
      </c>
      <c r="B80" s="2"/>
      <c r="C80" s="2"/>
      <c r="D80" s="2"/>
      <c r="E80" s="2"/>
      <c r="F80" s="13">
        <f>'razna dela'!F7</f>
        <v>0</v>
      </c>
      <c r="G80" s="2"/>
      <c r="H80" s="2"/>
    </row>
    <row r="81" spans="1:8" x14ac:dyDescent="0.25">
      <c r="A81" s="6" t="s">
        <v>717</v>
      </c>
      <c r="B81" s="6"/>
      <c r="C81" s="6"/>
      <c r="D81" s="6"/>
      <c r="E81" s="6"/>
      <c r="F81" s="23">
        <f>oprema!F56</f>
        <v>0</v>
      </c>
      <c r="G81" s="6"/>
      <c r="H81" s="6"/>
    </row>
    <row r="82" spans="1:8" x14ac:dyDescent="0.25">
      <c r="A82" s="2"/>
      <c r="B82" s="2"/>
      <c r="C82" s="2"/>
      <c r="D82" s="2"/>
      <c r="E82" s="2"/>
      <c r="F82" s="13">
        <f>SUM(F72:F81)</f>
        <v>0</v>
      </c>
      <c r="G82" s="2"/>
      <c r="H82" s="2"/>
    </row>
    <row r="83" spans="1:8" x14ac:dyDescent="0.25">
      <c r="A83" s="2"/>
      <c r="B83" s="2"/>
      <c r="C83" s="2"/>
      <c r="D83" s="2"/>
      <c r="E83" s="2"/>
      <c r="F83" s="13"/>
      <c r="G83" s="2"/>
      <c r="H83" s="2"/>
    </row>
    <row r="84" spans="1:8" x14ac:dyDescent="0.25">
      <c r="A84" s="2"/>
      <c r="B84" s="2"/>
      <c r="C84" s="2"/>
      <c r="D84" s="2"/>
      <c r="E84" s="2"/>
      <c r="F84" s="2"/>
      <c r="G84" s="2"/>
      <c r="H84" s="2"/>
    </row>
    <row r="85" spans="1:8" x14ac:dyDescent="0.25">
      <c r="A85" s="2" t="s">
        <v>213</v>
      </c>
      <c r="B85" s="2"/>
      <c r="C85" s="2"/>
      <c r="D85" s="2"/>
      <c r="E85" s="2"/>
      <c r="F85" s="13">
        <f>SUM(F69+F82)</f>
        <v>0</v>
      </c>
      <c r="G85" s="2"/>
      <c r="H85" s="2"/>
    </row>
    <row r="86" spans="1:8" ht="15.75" thickBot="1" x14ac:dyDescent="0.3">
      <c r="A86" s="11" t="s">
        <v>4</v>
      </c>
      <c r="B86" s="11"/>
      <c r="C86" s="10">
        <v>0.22</v>
      </c>
      <c r="D86" s="11"/>
      <c r="E86" s="11"/>
      <c r="F86" s="25">
        <f>AVERAGE(F85*C86)</f>
        <v>0</v>
      </c>
      <c r="G86" s="11"/>
      <c r="H86" s="11"/>
    </row>
    <row r="87" spans="1:8" ht="15.75" thickTop="1" x14ac:dyDescent="0.25">
      <c r="A87" s="2"/>
      <c r="B87" s="2"/>
      <c r="C87" s="2"/>
      <c r="D87" s="2"/>
      <c r="E87" s="2"/>
      <c r="F87" s="13">
        <f>AVERAGE(F85+F86)</f>
        <v>0</v>
      </c>
      <c r="G87" s="2"/>
      <c r="H87" s="2"/>
    </row>
    <row r="88" spans="1:8" x14ac:dyDescent="0.25">
      <c r="A88" s="2"/>
      <c r="B88" s="2"/>
      <c r="C88" s="2"/>
      <c r="D88" s="2"/>
      <c r="E88" s="2"/>
      <c r="F88" s="13"/>
      <c r="G88" s="2"/>
      <c r="H88" s="2"/>
    </row>
    <row r="89" spans="1:8" x14ac:dyDescent="0.25">
      <c r="A89" s="2"/>
      <c r="B89" s="2"/>
      <c r="C89" s="2"/>
      <c r="D89" s="2"/>
      <c r="E89" s="2"/>
      <c r="F89" s="13"/>
      <c r="G89" s="2"/>
      <c r="H89" s="2"/>
    </row>
    <row r="90" spans="1:8" x14ac:dyDescent="0.25">
      <c r="A90" s="2" t="s">
        <v>319</v>
      </c>
      <c r="B90" s="2"/>
      <c r="C90" s="2"/>
      <c r="D90" s="2"/>
    </row>
    <row r="91" spans="1:8" x14ac:dyDescent="0.25">
      <c r="A91" s="2"/>
      <c r="B91" s="2"/>
      <c r="C91" s="2"/>
    </row>
    <row r="92" spans="1:8" x14ac:dyDescent="0.25">
      <c r="A92" s="2"/>
      <c r="B92" s="2"/>
      <c r="C92" s="2"/>
      <c r="D92" s="2"/>
      <c r="E92" s="2"/>
      <c r="F92" s="2"/>
      <c r="G92" s="2"/>
      <c r="H92" s="2"/>
    </row>
    <row r="93" spans="1:8" x14ac:dyDescent="0.25">
      <c r="A93" s="2"/>
      <c r="B93" s="2"/>
      <c r="C93" s="2"/>
      <c r="D93" s="2"/>
      <c r="E93" s="2" t="s">
        <v>6</v>
      </c>
      <c r="F93" s="2" t="s">
        <v>7</v>
      </c>
      <c r="G93" s="2"/>
    </row>
    <row r="94" spans="1:8" x14ac:dyDescent="0.25">
      <c r="A94" s="2"/>
      <c r="B94" s="2"/>
      <c r="C94" s="2"/>
      <c r="D94" s="2"/>
    </row>
    <row r="95" spans="1:8" x14ac:dyDescent="0.25">
      <c r="A95" s="2"/>
      <c r="B95" s="2"/>
      <c r="C95" s="2"/>
      <c r="D95" s="2"/>
      <c r="E95" s="2"/>
      <c r="F95" s="2"/>
      <c r="G95" s="2"/>
      <c r="H95" s="2"/>
    </row>
  </sheetData>
  <sheetProtection algorithmName="SHA-512" hashValue="tyPObIFd2Z892BiTYNm1qq/BJ06fm5dWlAZ5ePn8ptxqVIBdZ8CtdmUWf8QwucUDPX/f/iYX16pc34GZxdP4ew==" saltValue="eARl8mPCfmUTPyEchWyb0w==" spinCount="100000" sheet="1" objects="1" scenarios="1"/>
  <mergeCells count="5">
    <mergeCell ref="A1:H1"/>
    <mergeCell ref="A3:H3"/>
    <mergeCell ref="A51:H51"/>
    <mergeCell ref="A53:H53"/>
    <mergeCell ref="A7:H7"/>
  </mergeCells>
  <pageMargins left="0.7" right="0.7" top="0.75" bottom="0.75" header="0.3" footer="0.3"/>
  <pageSetup paperSize="9" orientation="portrait" r:id="rId1"/>
  <headerFooter>
    <oddHeader>&amp;L&amp;"Arial Black,Običajno"&amp;16&amp;K04+039region</oddHeader>
    <oddFoote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213"/>
  <sheetViews>
    <sheetView view="pageLayout" zoomScaleNormal="100" workbookViewId="0">
      <selection activeCell="B18" sqref="B18:F18"/>
    </sheetView>
  </sheetViews>
  <sheetFormatPr defaultColWidth="9" defaultRowHeight="14.25" x14ac:dyDescent="0.2"/>
  <cols>
    <col min="1" max="1" width="6.7109375" style="2" customWidth="1"/>
    <col min="2" max="2" width="37.42578125" style="2" customWidth="1"/>
    <col min="3" max="4" width="9" style="2"/>
    <col min="5" max="6" width="9" style="151"/>
    <col min="7" max="16384" width="9" style="2"/>
  </cols>
  <sheetData>
    <row r="1" spans="1:6" ht="15" x14ac:dyDescent="0.2">
      <c r="A1" s="20" t="s">
        <v>406</v>
      </c>
      <c r="C1" s="151"/>
      <c r="E1" s="2"/>
      <c r="F1" s="257">
        <v>1.2</v>
      </c>
    </row>
    <row r="2" spans="1:6" ht="15" x14ac:dyDescent="0.2">
      <c r="A2" s="152" t="s">
        <v>407</v>
      </c>
      <c r="C2" s="151"/>
      <c r="E2" s="2"/>
      <c r="F2" s="2"/>
    </row>
    <row r="3" spans="1:6" x14ac:dyDescent="0.2">
      <c r="A3" s="153"/>
      <c r="C3" s="151"/>
      <c r="E3" s="2"/>
      <c r="F3" s="2"/>
    </row>
    <row r="4" spans="1:6" x14ac:dyDescent="0.2">
      <c r="A4" s="154" t="s">
        <v>408</v>
      </c>
      <c r="B4" s="155" t="s">
        <v>409</v>
      </c>
      <c r="C4" s="353">
        <f>F59</f>
        <v>0</v>
      </c>
      <c r="D4" s="353"/>
      <c r="E4" s="2"/>
      <c r="F4" s="2"/>
    </row>
    <row r="5" spans="1:6" x14ac:dyDescent="0.2">
      <c r="A5" s="154" t="s">
        <v>410</v>
      </c>
      <c r="B5" s="155" t="s">
        <v>411</v>
      </c>
      <c r="C5" s="353">
        <f>F112</f>
        <v>0</v>
      </c>
      <c r="D5" s="353"/>
      <c r="E5" s="2"/>
      <c r="F5" s="2"/>
    </row>
    <row r="6" spans="1:6" x14ac:dyDescent="0.2">
      <c r="A6" s="154" t="s">
        <v>412</v>
      </c>
      <c r="B6" s="155" t="s">
        <v>413</v>
      </c>
      <c r="C6" s="354">
        <f>F134</f>
        <v>0</v>
      </c>
      <c r="D6" s="354"/>
      <c r="E6" s="2"/>
      <c r="F6" s="2"/>
    </row>
    <row r="7" spans="1:6" x14ac:dyDescent="0.2">
      <c r="A7" s="154" t="s">
        <v>414</v>
      </c>
      <c r="B7" s="155" t="s">
        <v>415</v>
      </c>
      <c r="C7" s="353">
        <f>F144</f>
        <v>0</v>
      </c>
      <c r="D7" s="353"/>
      <c r="E7" s="2"/>
      <c r="F7" s="2"/>
    </row>
    <row r="8" spans="1:6" x14ac:dyDescent="0.2">
      <c r="A8" s="154" t="s">
        <v>416</v>
      </c>
      <c r="B8" s="155" t="s">
        <v>417</v>
      </c>
      <c r="C8" s="353">
        <f>F184</f>
        <v>0</v>
      </c>
      <c r="D8" s="353"/>
      <c r="E8" s="2"/>
      <c r="F8" s="2"/>
    </row>
    <row r="9" spans="1:6" x14ac:dyDescent="0.2">
      <c r="A9" s="154" t="s">
        <v>418</v>
      </c>
      <c r="B9" s="155" t="s">
        <v>419</v>
      </c>
      <c r="C9" s="353">
        <f>F213</f>
        <v>0</v>
      </c>
      <c r="D9" s="353"/>
      <c r="E9" s="2"/>
      <c r="F9" s="2"/>
    </row>
    <row r="10" spans="1:6" x14ac:dyDescent="0.2">
      <c r="A10" s="156"/>
      <c r="B10" s="156"/>
      <c r="C10" s="355"/>
      <c r="D10" s="355"/>
      <c r="E10" s="2"/>
      <c r="F10" s="2"/>
    </row>
    <row r="11" spans="1:6" ht="15" x14ac:dyDescent="0.2">
      <c r="A11" s="157"/>
      <c r="B11" s="158" t="s">
        <v>420</v>
      </c>
      <c r="C11" s="356">
        <f>SUM(C4:D10)</f>
        <v>0</v>
      </c>
      <c r="D11" s="356"/>
      <c r="E11" s="2"/>
      <c r="F11" s="2"/>
    </row>
    <row r="12" spans="1:6" x14ac:dyDescent="0.2">
      <c r="A12" s="157"/>
      <c r="B12" s="159" t="s">
        <v>421</v>
      </c>
      <c r="C12" s="353">
        <f>C11*0.22</f>
        <v>0</v>
      </c>
      <c r="D12" s="353"/>
      <c r="E12" s="2"/>
      <c r="F12" s="2"/>
    </row>
    <row r="13" spans="1:6" ht="15" x14ac:dyDescent="0.2">
      <c r="A13" s="160"/>
      <c r="B13" s="158" t="s">
        <v>422</v>
      </c>
      <c r="C13" s="357">
        <f>C11+C12</f>
        <v>0</v>
      </c>
      <c r="D13" s="357"/>
      <c r="E13" s="2"/>
      <c r="F13" s="2"/>
    </row>
    <row r="14" spans="1:6" x14ac:dyDescent="0.2">
      <c r="C14" s="151"/>
      <c r="E14" s="2"/>
      <c r="F14" s="2"/>
    </row>
    <row r="15" spans="1:6" ht="29.25" customHeight="1" x14ac:dyDescent="0.2">
      <c r="E15" s="2"/>
      <c r="F15" s="2"/>
    </row>
    <row r="16" spans="1:6" ht="15" x14ac:dyDescent="0.2">
      <c r="A16" s="161">
        <v>0</v>
      </c>
      <c r="B16" s="350" t="s">
        <v>423</v>
      </c>
      <c r="C16" s="351"/>
      <c r="D16" s="351"/>
      <c r="E16" s="351"/>
      <c r="F16" s="352"/>
    </row>
    <row r="17" spans="1:6" ht="26.25" customHeight="1" x14ac:dyDescent="0.2">
      <c r="A17" s="162"/>
      <c r="B17" s="337"/>
      <c r="C17" s="338"/>
      <c r="D17" s="338"/>
      <c r="E17" s="338"/>
      <c r="F17" s="339"/>
    </row>
    <row r="18" spans="1:6" ht="27" customHeight="1" x14ac:dyDescent="0.2">
      <c r="A18" s="163" t="s">
        <v>424</v>
      </c>
      <c r="B18" s="344" t="s">
        <v>425</v>
      </c>
      <c r="C18" s="345"/>
      <c r="D18" s="345"/>
      <c r="E18" s="345"/>
      <c r="F18" s="346"/>
    </row>
    <row r="19" spans="1:6" ht="26.25" customHeight="1" x14ac:dyDescent="0.2">
      <c r="A19" s="163" t="s">
        <v>426</v>
      </c>
      <c r="B19" s="337" t="s">
        <v>427</v>
      </c>
      <c r="C19" s="338"/>
      <c r="D19" s="338"/>
      <c r="E19" s="338"/>
      <c r="F19" s="339"/>
    </row>
    <row r="20" spans="1:6" ht="25.5" customHeight="1" x14ac:dyDescent="0.2">
      <c r="A20" s="163" t="s">
        <v>428</v>
      </c>
      <c r="B20" s="337" t="s">
        <v>429</v>
      </c>
      <c r="C20" s="338"/>
      <c r="D20" s="338"/>
      <c r="E20" s="338"/>
      <c r="F20" s="339"/>
    </row>
    <row r="21" spans="1:6" ht="26.25" customHeight="1" x14ac:dyDescent="0.2">
      <c r="A21" s="163"/>
      <c r="B21" s="337" t="s">
        <v>430</v>
      </c>
      <c r="C21" s="338"/>
      <c r="D21" s="338"/>
      <c r="E21" s="338"/>
      <c r="F21" s="339"/>
    </row>
    <row r="22" spans="1:6" ht="27" customHeight="1" x14ac:dyDescent="0.2">
      <c r="A22" s="163"/>
      <c r="B22" s="337" t="s">
        <v>723</v>
      </c>
      <c r="C22" s="338"/>
      <c r="D22" s="338"/>
      <c r="E22" s="338"/>
      <c r="F22" s="339"/>
    </row>
    <row r="23" spans="1:6" ht="24" customHeight="1" x14ac:dyDescent="0.2">
      <c r="A23" s="163"/>
      <c r="B23" s="347" t="s">
        <v>431</v>
      </c>
      <c r="C23" s="348"/>
      <c r="D23" s="348"/>
      <c r="E23" s="348"/>
      <c r="F23" s="349"/>
    </row>
    <row r="24" spans="1:6" x14ac:dyDescent="0.2">
      <c r="A24" s="163"/>
      <c r="B24" s="337" t="s">
        <v>432</v>
      </c>
      <c r="C24" s="338"/>
      <c r="D24" s="338"/>
      <c r="E24" s="338"/>
      <c r="F24" s="339"/>
    </row>
    <row r="25" spans="1:6" x14ac:dyDescent="0.2">
      <c r="A25" s="162"/>
      <c r="B25" s="337" t="s">
        <v>433</v>
      </c>
      <c r="C25" s="338"/>
      <c r="D25" s="338"/>
      <c r="E25" s="338"/>
      <c r="F25" s="339"/>
    </row>
    <row r="26" spans="1:6" x14ac:dyDescent="0.2">
      <c r="A26" s="164"/>
      <c r="B26" s="337" t="s">
        <v>434</v>
      </c>
      <c r="C26" s="338"/>
      <c r="D26" s="338"/>
      <c r="E26" s="338"/>
      <c r="F26" s="339"/>
    </row>
    <row r="27" spans="1:6" ht="19.5" customHeight="1" x14ac:dyDescent="0.2">
      <c r="A27" s="165"/>
      <c r="B27" s="337" t="s">
        <v>435</v>
      </c>
      <c r="C27" s="338"/>
      <c r="D27" s="338"/>
      <c r="E27" s="338"/>
      <c r="F27" s="339"/>
    </row>
    <row r="28" spans="1:6" ht="27.75" customHeight="1" x14ac:dyDescent="0.2">
      <c r="A28" s="165"/>
      <c r="B28" s="337" t="s">
        <v>436</v>
      </c>
      <c r="C28" s="338"/>
      <c r="D28" s="338"/>
      <c r="E28" s="338"/>
      <c r="F28" s="339"/>
    </row>
    <row r="29" spans="1:6" x14ac:dyDescent="0.2">
      <c r="A29" s="166" t="s">
        <v>437</v>
      </c>
      <c r="B29" s="337" t="s">
        <v>438</v>
      </c>
      <c r="C29" s="338"/>
      <c r="D29" s="338"/>
      <c r="E29" s="338"/>
      <c r="F29" s="339"/>
    </row>
    <row r="30" spans="1:6" ht="25.5" customHeight="1" x14ac:dyDescent="0.2">
      <c r="A30" s="166" t="s">
        <v>439</v>
      </c>
      <c r="B30" s="337" t="s">
        <v>440</v>
      </c>
      <c r="C30" s="338"/>
      <c r="D30" s="338"/>
      <c r="E30" s="338"/>
      <c r="F30" s="339"/>
    </row>
    <row r="31" spans="1:6" x14ac:dyDescent="0.2">
      <c r="A31" s="166" t="s">
        <v>441</v>
      </c>
      <c r="B31" s="337" t="s">
        <v>442</v>
      </c>
      <c r="C31" s="338"/>
      <c r="D31" s="338"/>
      <c r="E31" s="338"/>
      <c r="F31" s="339"/>
    </row>
    <row r="32" spans="1:6" ht="23.25" customHeight="1" x14ac:dyDescent="0.2">
      <c r="A32" s="166" t="s">
        <v>443</v>
      </c>
      <c r="B32" s="337" t="s">
        <v>444</v>
      </c>
      <c r="C32" s="338"/>
      <c r="D32" s="338"/>
      <c r="E32" s="338"/>
      <c r="F32" s="339"/>
    </row>
    <row r="33" spans="1:6" x14ac:dyDescent="0.2">
      <c r="E33" s="2"/>
      <c r="F33" s="2"/>
    </row>
    <row r="34" spans="1:6" x14ac:dyDescent="0.2">
      <c r="A34" s="167"/>
      <c r="B34" s="167"/>
    </row>
    <row r="35" spans="1:6" ht="24" x14ac:dyDescent="0.2">
      <c r="A35" s="168" t="s">
        <v>445</v>
      </c>
      <c r="B35" s="169" t="s">
        <v>446</v>
      </c>
      <c r="C35" s="168" t="s">
        <v>447</v>
      </c>
      <c r="D35" s="168" t="s">
        <v>448</v>
      </c>
      <c r="E35" s="170" t="s">
        <v>449</v>
      </c>
      <c r="F35" s="171" t="s">
        <v>450</v>
      </c>
    </row>
    <row r="36" spans="1:6" x14ac:dyDescent="0.2">
      <c r="A36" s="172" t="s">
        <v>408</v>
      </c>
      <c r="B36" s="173" t="s">
        <v>409</v>
      </c>
      <c r="C36" s="172"/>
      <c r="D36" s="172"/>
      <c r="E36" s="174"/>
      <c r="F36" s="175"/>
    </row>
    <row r="37" spans="1:6" x14ac:dyDescent="0.2">
      <c r="A37" s="327" t="s">
        <v>451</v>
      </c>
      <c r="B37" s="328"/>
      <c r="C37" s="328"/>
      <c r="D37" s="328"/>
      <c r="E37" s="328"/>
      <c r="F37" s="329"/>
    </row>
    <row r="38" spans="1:6" x14ac:dyDescent="0.2">
      <c r="A38" s="327" t="s">
        <v>452</v>
      </c>
      <c r="B38" s="328"/>
      <c r="C38" s="328"/>
      <c r="D38" s="328"/>
      <c r="E38" s="328"/>
      <c r="F38" s="329"/>
    </row>
    <row r="39" spans="1:6" x14ac:dyDescent="0.2">
      <c r="A39" s="176"/>
      <c r="B39" s="177"/>
      <c r="C39" s="176"/>
      <c r="D39" s="176"/>
      <c r="E39" s="178"/>
      <c r="F39" s="179"/>
    </row>
    <row r="40" spans="1:6" ht="36" x14ac:dyDescent="0.2">
      <c r="A40" s="176" t="s">
        <v>453</v>
      </c>
      <c r="B40" s="180" t="s">
        <v>454</v>
      </c>
      <c r="C40" s="181"/>
      <c r="D40" s="181"/>
      <c r="E40" s="374"/>
      <c r="F40" s="183"/>
    </row>
    <row r="41" spans="1:6" x14ac:dyDescent="0.2">
      <c r="A41" s="176" t="s">
        <v>455</v>
      </c>
      <c r="B41" s="180" t="s">
        <v>456</v>
      </c>
      <c r="C41" s="176" t="s">
        <v>145</v>
      </c>
      <c r="D41" s="176">
        <v>628</v>
      </c>
      <c r="E41" s="375"/>
      <c r="F41" s="179">
        <f>D41*E41</f>
        <v>0</v>
      </c>
    </row>
    <row r="42" spans="1:6" x14ac:dyDescent="0.2">
      <c r="A42" s="176"/>
      <c r="B42" s="180"/>
      <c r="C42" s="181"/>
      <c r="D42" s="181"/>
      <c r="E42" s="374"/>
      <c r="F42" s="183"/>
    </row>
    <row r="43" spans="1:6" ht="48" x14ac:dyDescent="0.2">
      <c r="A43" s="176" t="s">
        <v>457</v>
      </c>
      <c r="B43" s="180" t="s">
        <v>458</v>
      </c>
      <c r="C43" s="181"/>
      <c r="D43" s="181"/>
      <c r="E43" s="374"/>
      <c r="F43" s="183"/>
    </row>
    <row r="44" spans="1:6" ht="24" x14ac:dyDescent="0.2">
      <c r="A44" s="176" t="s">
        <v>455</v>
      </c>
      <c r="B44" s="180" t="s">
        <v>459</v>
      </c>
      <c r="C44" s="176" t="s">
        <v>115</v>
      </c>
      <c r="D44" s="176">
        <v>28</v>
      </c>
      <c r="E44" s="375"/>
      <c r="F44" s="179">
        <f>D44*E44</f>
        <v>0</v>
      </c>
    </row>
    <row r="45" spans="1:6" x14ac:dyDescent="0.2">
      <c r="A45" s="176"/>
      <c r="B45" s="180"/>
      <c r="C45" s="181"/>
      <c r="D45" s="181"/>
      <c r="E45" s="374"/>
      <c r="F45" s="183"/>
    </row>
    <row r="46" spans="1:6" x14ac:dyDescent="0.2">
      <c r="A46" s="340" t="s">
        <v>460</v>
      </c>
      <c r="B46" s="333" t="s">
        <v>461</v>
      </c>
      <c r="C46" s="340" t="s">
        <v>115</v>
      </c>
      <c r="D46" s="340">
        <v>4</v>
      </c>
      <c r="E46" s="376"/>
      <c r="F46" s="336">
        <f>D46*E46</f>
        <v>0</v>
      </c>
    </row>
    <row r="47" spans="1:6" x14ac:dyDescent="0.2">
      <c r="A47" s="340"/>
      <c r="B47" s="334"/>
      <c r="C47" s="340"/>
      <c r="D47" s="340"/>
      <c r="E47" s="376"/>
      <c r="F47" s="336"/>
    </row>
    <row r="48" spans="1:6" x14ac:dyDescent="0.2">
      <c r="A48" s="340"/>
      <c r="B48" s="335"/>
      <c r="C48" s="340"/>
      <c r="D48" s="340"/>
      <c r="E48" s="376"/>
      <c r="F48" s="336"/>
    </row>
    <row r="49" spans="1:6" x14ac:dyDescent="0.2">
      <c r="A49" s="176"/>
      <c r="B49" s="180"/>
      <c r="C49" s="181"/>
      <c r="D49" s="181"/>
      <c r="E49" s="374"/>
      <c r="F49" s="183"/>
    </row>
    <row r="50" spans="1:6" x14ac:dyDescent="0.2">
      <c r="A50" s="330" t="s">
        <v>462</v>
      </c>
      <c r="B50" s="333" t="s">
        <v>463</v>
      </c>
      <c r="C50" s="330" t="s">
        <v>115</v>
      </c>
      <c r="D50" s="330">
        <v>20</v>
      </c>
      <c r="E50" s="377"/>
      <c r="F50" s="341">
        <f>D50*E50</f>
        <v>0</v>
      </c>
    </row>
    <row r="51" spans="1:6" x14ac:dyDescent="0.2">
      <c r="A51" s="331"/>
      <c r="B51" s="334" t="s">
        <v>464</v>
      </c>
      <c r="C51" s="331"/>
      <c r="D51" s="331"/>
      <c r="E51" s="378"/>
      <c r="F51" s="342"/>
    </row>
    <row r="52" spans="1:6" x14ac:dyDescent="0.2">
      <c r="A52" s="332"/>
      <c r="B52" s="335" t="s">
        <v>465</v>
      </c>
      <c r="C52" s="332"/>
      <c r="D52" s="332"/>
      <c r="E52" s="379"/>
      <c r="F52" s="343"/>
    </row>
    <row r="53" spans="1:6" x14ac:dyDescent="0.2">
      <c r="A53" s="176"/>
      <c r="B53" s="180"/>
      <c r="C53" s="181"/>
      <c r="D53" s="181"/>
      <c r="E53" s="374"/>
      <c r="F53" s="183"/>
    </row>
    <row r="54" spans="1:6" ht="36" x14ac:dyDescent="0.2">
      <c r="A54" s="176" t="s">
        <v>466</v>
      </c>
      <c r="B54" s="180" t="s">
        <v>467</v>
      </c>
      <c r="C54" s="176" t="s">
        <v>83</v>
      </c>
      <c r="D54" s="176">
        <v>1</v>
      </c>
      <c r="E54" s="375"/>
      <c r="F54" s="179">
        <f>D54*E54</f>
        <v>0</v>
      </c>
    </row>
    <row r="55" spans="1:6" x14ac:dyDescent="0.2">
      <c r="A55" s="176"/>
      <c r="B55" s="180"/>
      <c r="C55" s="181"/>
      <c r="D55" s="181"/>
      <c r="E55" s="374"/>
      <c r="F55" s="183"/>
    </row>
    <row r="56" spans="1:6" ht="36" x14ac:dyDescent="0.2">
      <c r="A56" s="176" t="s">
        <v>468</v>
      </c>
      <c r="B56" s="180" t="s">
        <v>469</v>
      </c>
      <c r="C56" s="176" t="s">
        <v>87</v>
      </c>
      <c r="D56" s="176">
        <v>2</v>
      </c>
      <c r="E56" s="375"/>
      <c r="F56" s="179">
        <f>D56*E56</f>
        <v>0</v>
      </c>
    </row>
    <row r="57" spans="1:6" x14ac:dyDescent="0.2">
      <c r="A57" s="176"/>
      <c r="B57" s="180"/>
      <c r="C57" s="181"/>
      <c r="D57" s="181"/>
      <c r="E57" s="182"/>
      <c r="F57" s="183"/>
    </row>
    <row r="58" spans="1:6" x14ac:dyDescent="0.2">
      <c r="A58" s="176"/>
      <c r="B58" s="177"/>
      <c r="C58" s="176"/>
      <c r="D58" s="176"/>
      <c r="E58" s="178"/>
      <c r="F58" s="179"/>
    </row>
    <row r="59" spans="1:6" x14ac:dyDescent="0.2">
      <c r="A59" s="172" t="s">
        <v>408</v>
      </c>
      <c r="B59" s="173" t="s">
        <v>470</v>
      </c>
      <c r="C59" s="172"/>
      <c r="D59" s="172"/>
      <c r="E59" s="174"/>
      <c r="F59" s="175">
        <f>SUM(F41:F58)</f>
        <v>0</v>
      </c>
    </row>
    <row r="62" spans="1:6" ht="24" x14ac:dyDescent="0.2">
      <c r="A62" s="168" t="s">
        <v>445</v>
      </c>
      <c r="B62" s="169" t="s">
        <v>446</v>
      </c>
      <c r="C62" s="168" t="s">
        <v>447</v>
      </c>
      <c r="D62" s="168" t="s">
        <v>448</v>
      </c>
      <c r="E62" s="170" t="s">
        <v>449</v>
      </c>
      <c r="F62" s="171" t="s">
        <v>450</v>
      </c>
    </row>
    <row r="63" spans="1:6" x14ac:dyDescent="0.2">
      <c r="A63" s="172" t="s">
        <v>410</v>
      </c>
      <c r="B63" s="173" t="s">
        <v>411</v>
      </c>
      <c r="C63" s="172"/>
      <c r="D63" s="172"/>
      <c r="E63" s="174"/>
      <c r="F63" s="175"/>
    </row>
    <row r="64" spans="1:6" x14ac:dyDescent="0.2">
      <c r="A64" s="327" t="s">
        <v>451</v>
      </c>
      <c r="B64" s="328"/>
      <c r="C64" s="328"/>
      <c r="D64" s="328"/>
      <c r="E64" s="328"/>
      <c r="F64" s="329"/>
    </row>
    <row r="65" spans="1:6" x14ac:dyDescent="0.2">
      <c r="A65" s="327" t="s">
        <v>452</v>
      </c>
      <c r="B65" s="328"/>
      <c r="C65" s="328"/>
      <c r="D65" s="328"/>
      <c r="E65" s="328"/>
      <c r="F65" s="329"/>
    </row>
    <row r="66" spans="1:6" x14ac:dyDescent="0.2">
      <c r="A66" s="176"/>
      <c r="B66" s="177"/>
      <c r="C66" s="181"/>
      <c r="D66" s="181"/>
      <c r="E66" s="182"/>
      <c r="F66" s="183"/>
    </row>
    <row r="67" spans="1:6" ht="36" x14ac:dyDescent="0.2">
      <c r="A67" s="176" t="s">
        <v>471</v>
      </c>
      <c r="B67" s="180" t="s">
        <v>472</v>
      </c>
      <c r="C67" s="181"/>
      <c r="D67" s="181"/>
      <c r="E67" s="374"/>
      <c r="F67" s="183"/>
    </row>
    <row r="68" spans="1:6" x14ac:dyDescent="0.2">
      <c r="A68" s="176" t="s">
        <v>455</v>
      </c>
      <c r="B68" s="180" t="s">
        <v>473</v>
      </c>
      <c r="C68" s="176" t="s">
        <v>145</v>
      </c>
      <c r="D68" s="176">
        <v>580</v>
      </c>
      <c r="E68" s="375"/>
      <c r="F68" s="179">
        <f>D68*E68</f>
        <v>0</v>
      </c>
    </row>
    <row r="69" spans="1:6" x14ac:dyDescent="0.2">
      <c r="A69" s="176" t="s">
        <v>455</v>
      </c>
      <c r="B69" s="180" t="s">
        <v>474</v>
      </c>
      <c r="C69" s="176" t="s">
        <v>145</v>
      </c>
      <c r="D69" s="176">
        <v>35</v>
      </c>
      <c r="E69" s="375"/>
      <c r="F69" s="179">
        <f>D69*E69</f>
        <v>0</v>
      </c>
    </row>
    <row r="70" spans="1:6" x14ac:dyDescent="0.2">
      <c r="A70" s="176" t="s">
        <v>455</v>
      </c>
      <c r="B70" s="180" t="s">
        <v>475</v>
      </c>
      <c r="C70" s="176" t="s">
        <v>145</v>
      </c>
      <c r="D70" s="176">
        <v>48</v>
      </c>
      <c r="E70" s="375"/>
      <c r="F70" s="179">
        <f>D70*E70</f>
        <v>0</v>
      </c>
    </row>
    <row r="71" spans="1:6" x14ac:dyDescent="0.2">
      <c r="A71" s="176"/>
      <c r="B71" s="180"/>
      <c r="C71" s="181"/>
      <c r="D71" s="181"/>
      <c r="E71" s="374"/>
      <c r="F71" s="183"/>
    </row>
    <row r="72" spans="1:6" ht="24" x14ac:dyDescent="0.2">
      <c r="A72" s="176" t="s">
        <v>476</v>
      </c>
      <c r="B72" s="180" t="s">
        <v>477</v>
      </c>
      <c r="C72" s="181"/>
      <c r="D72" s="181"/>
      <c r="E72" s="374"/>
      <c r="F72" s="183"/>
    </row>
    <row r="73" spans="1:6" ht="24" x14ac:dyDescent="0.2">
      <c r="A73" s="176" t="s">
        <v>455</v>
      </c>
      <c r="B73" s="180" t="s">
        <v>478</v>
      </c>
      <c r="C73" s="176" t="s">
        <v>115</v>
      </c>
      <c r="D73" s="176">
        <v>9</v>
      </c>
      <c r="E73" s="375"/>
      <c r="F73" s="179">
        <f>D73*E73</f>
        <v>0</v>
      </c>
    </row>
    <row r="74" spans="1:6" x14ac:dyDescent="0.2">
      <c r="A74" s="176" t="s">
        <v>455</v>
      </c>
      <c r="B74" s="180" t="s">
        <v>479</v>
      </c>
      <c r="C74" s="176" t="s">
        <v>115</v>
      </c>
      <c r="D74" s="176">
        <v>48</v>
      </c>
      <c r="E74" s="375"/>
      <c r="F74" s="179">
        <f>D74*E74</f>
        <v>0</v>
      </c>
    </row>
    <row r="75" spans="1:6" x14ac:dyDescent="0.2">
      <c r="A75" s="176"/>
      <c r="B75" s="180"/>
      <c r="C75" s="181"/>
      <c r="D75" s="181"/>
      <c r="E75" s="374"/>
      <c r="F75" s="183"/>
    </row>
    <row r="76" spans="1:6" ht="24" x14ac:dyDescent="0.2">
      <c r="A76" s="176" t="s">
        <v>480</v>
      </c>
      <c r="B76" s="180" t="s">
        <v>481</v>
      </c>
      <c r="C76" s="181"/>
      <c r="D76" s="181"/>
      <c r="E76" s="374"/>
      <c r="F76" s="183"/>
    </row>
    <row r="77" spans="1:6" x14ac:dyDescent="0.2">
      <c r="A77" s="176" t="s">
        <v>455</v>
      </c>
      <c r="B77" s="180" t="s">
        <v>482</v>
      </c>
      <c r="C77" s="176" t="s">
        <v>115</v>
      </c>
      <c r="D77" s="176">
        <v>5</v>
      </c>
      <c r="E77" s="375"/>
      <c r="F77" s="179">
        <f>D77*E77</f>
        <v>0</v>
      </c>
    </row>
    <row r="78" spans="1:6" x14ac:dyDescent="0.2">
      <c r="A78" s="176" t="s">
        <v>455</v>
      </c>
      <c r="B78" s="180" t="s">
        <v>483</v>
      </c>
      <c r="C78" s="176" t="s">
        <v>115</v>
      </c>
      <c r="D78" s="176">
        <v>5</v>
      </c>
      <c r="E78" s="375"/>
      <c r="F78" s="179">
        <f>D78*E78</f>
        <v>0</v>
      </c>
    </row>
    <row r="79" spans="1:6" x14ac:dyDescent="0.2">
      <c r="A79" s="176"/>
      <c r="B79" s="180"/>
      <c r="C79" s="181"/>
      <c r="D79" s="181"/>
      <c r="E79" s="374"/>
      <c r="F79" s="183"/>
    </row>
    <row r="80" spans="1:6" ht="24" x14ac:dyDescent="0.2">
      <c r="A80" s="176" t="s">
        <v>484</v>
      </c>
      <c r="B80" s="180" t="s">
        <v>485</v>
      </c>
      <c r="C80" s="176" t="s">
        <v>83</v>
      </c>
      <c r="D80" s="176">
        <v>1</v>
      </c>
      <c r="E80" s="375"/>
      <c r="F80" s="179">
        <f>D80*E80</f>
        <v>0</v>
      </c>
    </row>
    <row r="81" spans="1:6" ht="36" x14ac:dyDescent="0.2">
      <c r="A81" s="176" t="s">
        <v>455</v>
      </c>
      <c r="B81" s="180" t="s">
        <v>486</v>
      </c>
      <c r="C81" s="176" t="s">
        <v>115</v>
      </c>
      <c r="D81" s="176">
        <v>1</v>
      </c>
      <c r="E81" s="374"/>
      <c r="F81" s="183"/>
    </row>
    <row r="82" spans="1:6" x14ac:dyDescent="0.2">
      <c r="A82" s="176" t="s">
        <v>455</v>
      </c>
      <c r="B82" s="180" t="s">
        <v>487</v>
      </c>
      <c r="C82" s="176" t="s">
        <v>115</v>
      </c>
      <c r="D82" s="176">
        <v>1</v>
      </c>
      <c r="E82" s="374"/>
      <c r="F82" s="183"/>
    </row>
    <row r="83" spans="1:6" x14ac:dyDescent="0.2">
      <c r="A83" s="176" t="s">
        <v>455</v>
      </c>
      <c r="B83" s="180" t="s">
        <v>488</v>
      </c>
      <c r="C83" s="176" t="s">
        <v>83</v>
      </c>
      <c r="D83" s="176">
        <v>1</v>
      </c>
      <c r="E83" s="374"/>
      <c r="F83" s="183"/>
    </row>
    <row r="84" spans="1:6" x14ac:dyDescent="0.2">
      <c r="A84" s="176" t="s">
        <v>455</v>
      </c>
      <c r="B84" s="180" t="s">
        <v>489</v>
      </c>
      <c r="C84" s="176" t="s">
        <v>115</v>
      </c>
      <c r="D84" s="176">
        <v>1</v>
      </c>
      <c r="E84" s="374"/>
      <c r="F84" s="183"/>
    </row>
    <row r="85" spans="1:6" x14ac:dyDescent="0.2">
      <c r="A85" s="176" t="s">
        <v>455</v>
      </c>
      <c r="B85" s="180" t="s">
        <v>490</v>
      </c>
      <c r="C85" s="176" t="s">
        <v>115</v>
      </c>
      <c r="D85" s="176">
        <v>4</v>
      </c>
      <c r="E85" s="374"/>
      <c r="F85" s="183"/>
    </row>
    <row r="86" spans="1:6" x14ac:dyDescent="0.2">
      <c r="A86" s="176" t="s">
        <v>455</v>
      </c>
      <c r="B86" s="180" t="s">
        <v>491</v>
      </c>
      <c r="C86" s="176" t="s">
        <v>115</v>
      </c>
      <c r="D86" s="176">
        <v>17</v>
      </c>
      <c r="E86" s="374"/>
      <c r="F86" s="183"/>
    </row>
    <row r="87" spans="1:6" x14ac:dyDescent="0.2">
      <c r="A87" s="176" t="s">
        <v>455</v>
      </c>
      <c r="B87" s="180" t="s">
        <v>492</v>
      </c>
      <c r="C87" s="176" t="s">
        <v>115</v>
      </c>
      <c r="D87" s="176">
        <v>20</v>
      </c>
      <c r="E87" s="374"/>
      <c r="F87" s="183"/>
    </row>
    <row r="88" spans="1:6" ht="36" x14ac:dyDescent="0.2">
      <c r="A88" s="176" t="s">
        <v>455</v>
      </c>
      <c r="B88" s="180" t="s">
        <v>493</v>
      </c>
      <c r="C88" s="176" t="s">
        <v>83</v>
      </c>
      <c r="D88" s="176">
        <v>1</v>
      </c>
      <c r="E88" s="374"/>
      <c r="F88" s="183"/>
    </row>
    <row r="89" spans="1:6" x14ac:dyDescent="0.2">
      <c r="A89" s="176"/>
      <c r="B89" s="180"/>
      <c r="C89" s="181"/>
      <c r="D89" s="181"/>
      <c r="E89" s="374"/>
      <c r="F89" s="183"/>
    </row>
    <row r="90" spans="1:6" ht="24" x14ac:dyDescent="0.2">
      <c r="A90" s="176" t="s">
        <v>494</v>
      </c>
      <c r="B90" s="185" t="s">
        <v>495</v>
      </c>
      <c r="C90" s="176" t="s">
        <v>83</v>
      </c>
      <c r="D90" s="176">
        <v>1</v>
      </c>
      <c r="E90" s="375"/>
      <c r="F90" s="179">
        <f>D90*E90</f>
        <v>0</v>
      </c>
    </row>
    <row r="91" spans="1:6" x14ac:dyDescent="0.2">
      <c r="A91" s="176"/>
      <c r="B91" s="180"/>
      <c r="C91" s="181"/>
      <c r="D91" s="181"/>
      <c r="E91" s="374"/>
      <c r="F91" s="183"/>
    </row>
    <row r="92" spans="1:6" ht="36" x14ac:dyDescent="0.2">
      <c r="A92" s="176" t="s">
        <v>496</v>
      </c>
      <c r="B92" s="185" t="s">
        <v>497</v>
      </c>
      <c r="C92" s="176"/>
      <c r="D92" s="176"/>
      <c r="E92" s="375"/>
      <c r="F92" s="179"/>
    </row>
    <row r="93" spans="1:6" x14ac:dyDescent="0.2">
      <c r="A93" s="176"/>
      <c r="B93" s="180" t="s">
        <v>498</v>
      </c>
      <c r="C93" s="176" t="s">
        <v>115</v>
      </c>
      <c r="D93" s="176">
        <v>5</v>
      </c>
      <c r="E93" s="375"/>
      <c r="F93" s="179">
        <f>D93*E93</f>
        <v>0</v>
      </c>
    </row>
    <row r="94" spans="1:6" x14ac:dyDescent="0.2">
      <c r="A94" s="176"/>
      <c r="B94" s="180" t="s">
        <v>499</v>
      </c>
      <c r="C94" s="176" t="s">
        <v>115</v>
      </c>
      <c r="D94" s="176">
        <v>2</v>
      </c>
      <c r="E94" s="375"/>
      <c r="F94" s="179">
        <f>D94*E94</f>
        <v>0</v>
      </c>
    </row>
    <row r="95" spans="1:6" x14ac:dyDescent="0.2">
      <c r="A95" s="176"/>
      <c r="B95" s="180"/>
      <c r="C95" s="176"/>
      <c r="D95" s="176"/>
      <c r="E95" s="375"/>
      <c r="F95" s="179"/>
    </row>
    <row r="96" spans="1:6" ht="36" x14ac:dyDescent="0.2">
      <c r="A96" s="176" t="s">
        <v>500</v>
      </c>
      <c r="B96" s="185" t="s">
        <v>501</v>
      </c>
      <c r="C96" s="176" t="s">
        <v>83</v>
      </c>
      <c r="D96" s="176">
        <v>2</v>
      </c>
      <c r="E96" s="375"/>
      <c r="F96" s="179">
        <f>D96*E96</f>
        <v>0</v>
      </c>
    </row>
    <row r="97" spans="1:6" x14ac:dyDescent="0.2">
      <c r="A97" s="176"/>
      <c r="B97" s="185"/>
      <c r="C97" s="181"/>
      <c r="D97" s="181"/>
      <c r="E97" s="374"/>
      <c r="F97" s="183"/>
    </row>
    <row r="98" spans="1:6" ht="24" x14ac:dyDescent="0.2">
      <c r="A98" s="176" t="s">
        <v>502</v>
      </c>
      <c r="B98" s="185" t="s">
        <v>503</v>
      </c>
      <c r="C98" s="176" t="s">
        <v>83</v>
      </c>
      <c r="D98" s="176">
        <v>1</v>
      </c>
      <c r="E98" s="375"/>
      <c r="F98" s="179">
        <f>D98*E98</f>
        <v>0</v>
      </c>
    </row>
    <row r="99" spans="1:6" x14ac:dyDescent="0.2">
      <c r="A99" s="176"/>
      <c r="B99" s="180"/>
      <c r="C99" s="181"/>
      <c r="D99" s="181"/>
      <c r="E99" s="374"/>
      <c r="F99" s="183"/>
    </row>
    <row r="100" spans="1:6" x14ac:dyDescent="0.2">
      <c r="A100" s="176" t="s">
        <v>504</v>
      </c>
      <c r="B100" s="180" t="s">
        <v>505</v>
      </c>
      <c r="C100" s="176"/>
      <c r="D100" s="176"/>
      <c r="E100" s="375"/>
      <c r="F100" s="179"/>
    </row>
    <row r="101" spans="1:6" x14ac:dyDescent="0.2">
      <c r="A101" s="176" t="s">
        <v>455</v>
      </c>
      <c r="B101" s="180" t="s">
        <v>506</v>
      </c>
      <c r="C101" s="176" t="s">
        <v>145</v>
      </c>
      <c r="D101" s="176">
        <v>520</v>
      </c>
      <c r="E101" s="375"/>
      <c r="F101" s="179">
        <f>D101*E101</f>
        <v>0</v>
      </c>
    </row>
    <row r="102" spans="1:6" x14ac:dyDescent="0.2">
      <c r="A102" s="176" t="s">
        <v>455</v>
      </c>
      <c r="B102" s="180" t="s">
        <v>507</v>
      </c>
      <c r="C102" s="176" t="s">
        <v>145</v>
      </c>
      <c r="D102" s="176">
        <v>135</v>
      </c>
      <c r="E102" s="375"/>
      <c r="F102" s="179">
        <f>D102*E102</f>
        <v>0</v>
      </c>
    </row>
    <row r="103" spans="1:6" x14ac:dyDescent="0.2">
      <c r="A103" s="176"/>
      <c r="B103" s="180"/>
      <c r="C103" s="176"/>
      <c r="D103" s="176"/>
      <c r="E103" s="375"/>
      <c r="F103" s="179"/>
    </row>
    <row r="104" spans="1:6" ht="24" x14ac:dyDescent="0.2">
      <c r="A104" s="176" t="s">
        <v>508</v>
      </c>
      <c r="B104" s="180" t="s">
        <v>509</v>
      </c>
      <c r="C104" s="176" t="s">
        <v>115</v>
      </c>
      <c r="D104" s="176">
        <v>3</v>
      </c>
      <c r="E104" s="375"/>
      <c r="F104" s="179">
        <f>D104*E104</f>
        <v>0</v>
      </c>
    </row>
    <row r="105" spans="1:6" x14ac:dyDescent="0.2">
      <c r="A105" s="176"/>
      <c r="B105" s="180"/>
      <c r="C105" s="176"/>
      <c r="D105" s="176"/>
      <c r="E105" s="375"/>
      <c r="F105" s="179"/>
    </row>
    <row r="106" spans="1:6" ht="36" x14ac:dyDescent="0.2">
      <c r="A106" s="176" t="s">
        <v>510</v>
      </c>
      <c r="B106" s="185" t="s">
        <v>511</v>
      </c>
      <c r="C106" s="176" t="s">
        <v>83</v>
      </c>
      <c r="D106" s="176">
        <v>1</v>
      </c>
      <c r="E106" s="375"/>
      <c r="F106" s="179">
        <f>D106*E106</f>
        <v>0</v>
      </c>
    </row>
    <row r="107" spans="1:6" x14ac:dyDescent="0.2">
      <c r="A107" s="176"/>
      <c r="B107" s="185"/>
      <c r="C107" s="176"/>
      <c r="D107" s="176"/>
      <c r="E107" s="375"/>
      <c r="F107" s="179"/>
    </row>
    <row r="108" spans="1:6" ht="36" x14ac:dyDescent="0.2">
      <c r="A108" s="176" t="s">
        <v>512</v>
      </c>
      <c r="B108" s="185" t="s">
        <v>469</v>
      </c>
      <c r="C108" s="176" t="s">
        <v>87</v>
      </c>
      <c r="D108" s="176">
        <v>20</v>
      </c>
      <c r="E108" s="375"/>
      <c r="F108" s="179">
        <f>D108*E108</f>
        <v>0</v>
      </c>
    </row>
    <row r="109" spans="1:6" x14ac:dyDescent="0.2">
      <c r="A109" s="176"/>
      <c r="B109" s="180"/>
      <c r="C109" s="181"/>
      <c r="D109" s="181"/>
      <c r="E109" s="374"/>
      <c r="F109" s="183"/>
    </row>
    <row r="110" spans="1:6" ht="36" x14ac:dyDescent="0.2">
      <c r="A110" s="176" t="s">
        <v>513</v>
      </c>
      <c r="B110" s="185" t="s">
        <v>514</v>
      </c>
      <c r="C110" s="176" t="s">
        <v>83</v>
      </c>
      <c r="D110" s="176">
        <v>1</v>
      </c>
      <c r="E110" s="375"/>
      <c r="F110" s="179">
        <f>D110*E110</f>
        <v>0</v>
      </c>
    </row>
    <row r="111" spans="1:6" x14ac:dyDescent="0.2">
      <c r="A111" s="176"/>
      <c r="B111" s="180"/>
      <c r="C111" s="181"/>
      <c r="D111" s="181"/>
      <c r="E111" s="182"/>
      <c r="F111" s="183"/>
    </row>
    <row r="112" spans="1:6" x14ac:dyDescent="0.2">
      <c r="A112" s="172" t="s">
        <v>410</v>
      </c>
      <c r="B112" s="173" t="s">
        <v>515</v>
      </c>
      <c r="C112" s="172"/>
      <c r="D112" s="172"/>
      <c r="E112" s="174"/>
      <c r="F112" s="175">
        <f>SUM(F68:F111)</f>
        <v>0</v>
      </c>
    </row>
    <row r="115" spans="1:6" ht="24" x14ac:dyDescent="0.2">
      <c r="A115" s="168" t="s">
        <v>445</v>
      </c>
      <c r="B115" s="169" t="s">
        <v>446</v>
      </c>
      <c r="C115" s="168" t="s">
        <v>447</v>
      </c>
      <c r="D115" s="168" t="s">
        <v>448</v>
      </c>
      <c r="E115" s="170" t="s">
        <v>449</v>
      </c>
      <c r="F115" s="171" t="s">
        <v>450</v>
      </c>
    </row>
    <row r="116" spans="1:6" x14ac:dyDescent="0.2">
      <c r="A116" s="172" t="s">
        <v>412</v>
      </c>
      <c r="B116" s="173" t="s">
        <v>516</v>
      </c>
      <c r="C116" s="172"/>
      <c r="D116" s="172"/>
      <c r="E116" s="174"/>
      <c r="F116" s="175"/>
    </row>
    <row r="117" spans="1:6" x14ac:dyDescent="0.2">
      <c r="A117" s="327" t="s">
        <v>451</v>
      </c>
      <c r="B117" s="328"/>
      <c r="C117" s="328"/>
      <c r="D117" s="328"/>
      <c r="E117" s="328"/>
      <c r="F117" s="329"/>
    </row>
    <row r="118" spans="1:6" x14ac:dyDescent="0.2">
      <c r="A118" s="327" t="s">
        <v>452</v>
      </c>
      <c r="B118" s="328"/>
      <c r="C118" s="328"/>
      <c r="D118" s="328"/>
      <c r="E118" s="328"/>
      <c r="F118" s="329"/>
    </row>
    <row r="119" spans="1:6" x14ac:dyDescent="0.2">
      <c r="A119" s="176"/>
      <c r="B119" s="177"/>
      <c r="C119" s="176"/>
      <c r="D119" s="176"/>
      <c r="E119" s="375"/>
      <c r="F119" s="179"/>
    </row>
    <row r="120" spans="1:6" ht="36" x14ac:dyDescent="0.2">
      <c r="A120" s="176" t="s">
        <v>517</v>
      </c>
      <c r="B120" s="180" t="s">
        <v>518</v>
      </c>
      <c r="C120" s="176"/>
      <c r="D120" s="176" t="s">
        <v>5</v>
      </c>
      <c r="E120" s="375"/>
      <c r="F120" s="179" t="s">
        <v>5</v>
      </c>
    </row>
    <row r="121" spans="1:6" x14ac:dyDescent="0.2">
      <c r="A121" s="176" t="s">
        <v>455</v>
      </c>
      <c r="B121" s="180" t="s">
        <v>519</v>
      </c>
      <c r="C121" s="176" t="s">
        <v>145</v>
      </c>
      <c r="D121" s="176">
        <v>988</v>
      </c>
      <c r="E121" s="375"/>
      <c r="F121" s="179">
        <f>D121*E121</f>
        <v>0</v>
      </c>
    </row>
    <row r="122" spans="1:6" x14ac:dyDescent="0.2">
      <c r="A122" s="176"/>
      <c r="B122" s="180"/>
      <c r="C122" s="176"/>
      <c r="D122" s="176"/>
      <c r="E122" s="375"/>
      <c r="F122" s="179"/>
    </row>
    <row r="123" spans="1:6" ht="48" x14ac:dyDescent="0.2">
      <c r="A123" s="176" t="s">
        <v>520</v>
      </c>
      <c r="B123" s="180" t="s">
        <v>521</v>
      </c>
      <c r="C123" s="176" t="s">
        <v>145</v>
      </c>
      <c r="D123" s="176">
        <v>380</v>
      </c>
      <c r="E123" s="375"/>
      <c r="F123" s="179">
        <f>D123*E123</f>
        <v>0</v>
      </c>
    </row>
    <row r="124" spans="1:6" x14ac:dyDescent="0.2">
      <c r="A124" s="176"/>
      <c r="B124" s="180"/>
      <c r="C124" s="176"/>
      <c r="D124" s="176"/>
      <c r="E124" s="375"/>
      <c r="F124" s="179"/>
    </row>
    <row r="125" spans="1:6" ht="36" x14ac:dyDescent="0.2">
      <c r="A125" s="176" t="s">
        <v>522</v>
      </c>
      <c r="B125" s="180" t="s">
        <v>523</v>
      </c>
      <c r="C125" s="176"/>
      <c r="D125" s="176"/>
      <c r="E125" s="375"/>
      <c r="F125" s="179"/>
    </row>
    <row r="126" spans="1:6" x14ac:dyDescent="0.2">
      <c r="A126" s="176" t="s">
        <v>455</v>
      </c>
      <c r="B126" s="180" t="s">
        <v>524</v>
      </c>
      <c r="C126" s="176" t="s">
        <v>115</v>
      </c>
      <c r="D126" s="176">
        <v>20</v>
      </c>
      <c r="E126" s="375"/>
      <c r="F126" s="179">
        <f t="shared" ref="F126:F131" si="0">D126*E126</f>
        <v>0</v>
      </c>
    </row>
    <row r="127" spans="1:6" x14ac:dyDescent="0.2">
      <c r="A127" s="176"/>
      <c r="B127" s="180"/>
      <c r="C127" s="176"/>
      <c r="D127" s="176"/>
      <c r="E127" s="375"/>
      <c r="F127" s="179"/>
    </row>
    <row r="128" spans="1:6" ht="24" x14ac:dyDescent="0.2">
      <c r="A128" s="176" t="s">
        <v>525</v>
      </c>
      <c r="B128" s="180" t="s">
        <v>526</v>
      </c>
      <c r="C128" s="176"/>
      <c r="D128" s="176"/>
      <c r="E128" s="375"/>
      <c r="F128" s="179"/>
    </row>
    <row r="129" spans="1:6" x14ac:dyDescent="0.2">
      <c r="A129" s="176" t="s">
        <v>455</v>
      </c>
      <c r="B129" s="180" t="s">
        <v>527</v>
      </c>
      <c r="C129" s="176" t="s">
        <v>115</v>
      </c>
      <c r="D129" s="176">
        <v>2</v>
      </c>
      <c r="E129" s="375"/>
      <c r="F129" s="179">
        <f t="shared" si="0"/>
        <v>0</v>
      </c>
    </row>
    <row r="130" spans="1:6" x14ac:dyDescent="0.2">
      <c r="A130" s="176"/>
      <c r="B130" s="180"/>
      <c r="C130" s="176"/>
      <c r="D130" s="176"/>
      <c r="E130" s="375"/>
      <c r="F130" s="179"/>
    </row>
    <row r="131" spans="1:6" ht="36" x14ac:dyDescent="0.2">
      <c r="A131" s="176" t="s">
        <v>528</v>
      </c>
      <c r="B131" s="180" t="s">
        <v>529</v>
      </c>
      <c r="C131" s="176" t="s">
        <v>83</v>
      </c>
      <c r="D131" s="176">
        <v>1</v>
      </c>
      <c r="E131" s="375"/>
      <c r="F131" s="179">
        <f t="shared" si="0"/>
        <v>0</v>
      </c>
    </row>
    <row r="132" spans="1:6" x14ac:dyDescent="0.2">
      <c r="A132" s="176"/>
      <c r="B132" s="180"/>
      <c r="C132" s="176"/>
      <c r="D132" s="176"/>
      <c r="E132" s="178"/>
      <c r="F132" s="179"/>
    </row>
    <row r="133" spans="1:6" x14ac:dyDescent="0.2">
      <c r="A133" s="176"/>
      <c r="B133" s="180"/>
      <c r="C133" s="176"/>
      <c r="D133" s="176"/>
      <c r="E133" s="178"/>
      <c r="F133" s="179"/>
    </row>
    <row r="134" spans="1:6" x14ac:dyDescent="0.2">
      <c r="A134" s="172" t="s">
        <v>412</v>
      </c>
      <c r="B134" s="186" t="s">
        <v>530</v>
      </c>
      <c r="C134" s="172"/>
      <c r="D134" s="172"/>
      <c r="E134" s="174"/>
      <c r="F134" s="175">
        <f>SUM(F121:F133)</f>
        <v>0</v>
      </c>
    </row>
    <row r="137" spans="1:6" ht="24" x14ac:dyDescent="0.2">
      <c r="A137" s="168" t="s">
        <v>445</v>
      </c>
      <c r="B137" s="169" t="s">
        <v>446</v>
      </c>
      <c r="C137" s="168" t="s">
        <v>447</v>
      </c>
      <c r="D137" s="168" t="s">
        <v>448</v>
      </c>
      <c r="E137" s="170" t="s">
        <v>449</v>
      </c>
      <c r="F137" s="171" t="s">
        <v>450</v>
      </c>
    </row>
    <row r="138" spans="1:6" x14ac:dyDescent="0.2">
      <c r="A138" s="172" t="s">
        <v>414</v>
      </c>
      <c r="B138" s="173" t="s">
        <v>415</v>
      </c>
      <c r="C138" s="172"/>
      <c r="D138" s="172"/>
      <c r="E138" s="174"/>
      <c r="F138" s="175"/>
    </row>
    <row r="139" spans="1:6" x14ac:dyDescent="0.2">
      <c r="A139" s="327" t="s">
        <v>451</v>
      </c>
      <c r="B139" s="328"/>
      <c r="C139" s="328"/>
      <c r="D139" s="328"/>
      <c r="E139" s="328"/>
      <c r="F139" s="329"/>
    </row>
    <row r="140" spans="1:6" x14ac:dyDescent="0.2">
      <c r="A140" s="327" t="s">
        <v>452</v>
      </c>
      <c r="B140" s="328"/>
      <c r="C140" s="328"/>
      <c r="D140" s="328"/>
      <c r="E140" s="328"/>
      <c r="F140" s="329"/>
    </row>
    <row r="141" spans="1:6" x14ac:dyDescent="0.2">
      <c r="A141" s="176"/>
      <c r="B141" s="177"/>
      <c r="C141" s="176"/>
      <c r="D141" s="176"/>
      <c r="E141" s="178"/>
      <c r="F141" s="179"/>
    </row>
    <row r="142" spans="1:6" ht="24" x14ac:dyDescent="0.2">
      <c r="A142" s="176" t="s">
        <v>531</v>
      </c>
      <c r="B142" s="180" t="s">
        <v>532</v>
      </c>
      <c r="C142" s="176" t="s">
        <v>115</v>
      </c>
      <c r="D142" s="176">
        <v>7</v>
      </c>
      <c r="E142" s="380"/>
      <c r="F142" s="179">
        <f>D142*E142</f>
        <v>0</v>
      </c>
    </row>
    <row r="143" spans="1:6" x14ac:dyDescent="0.2">
      <c r="A143" s="176"/>
      <c r="B143" s="180"/>
      <c r="C143" s="181"/>
      <c r="D143" s="181"/>
      <c r="E143" s="182"/>
      <c r="F143" s="183"/>
    </row>
    <row r="144" spans="1:6" x14ac:dyDescent="0.2">
      <c r="A144" s="172" t="s">
        <v>414</v>
      </c>
      <c r="B144" s="186" t="s">
        <v>533</v>
      </c>
      <c r="C144" s="172"/>
      <c r="D144" s="172"/>
      <c r="E144" s="174"/>
      <c r="F144" s="175">
        <f>SUM(F142:F143)</f>
        <v>0</v>
      </c>
    </row>
    <row r="147" spans="1:6" ht="24" x14ac:dyDescent="0.2">
      <c r="A147" s="168" t="s">
        <v>445</v>
      </c>
      <c r="B147" s="169" t="s">
        <v>446</v>
      </c>
      <c r="C147" s="168" t="s">
        <v>447</v>
      </c>
      <c r="D147" s="168" t="s">
        <v>448</v>
      </c>
      <c r="E147" s="170" t="s">
        <v>449</v>
      </c>
      <c r="F147" s="171" t="s">
        <v>450</v>
      </c>
    </row>
    <row r="148" spans="1:6" x14ac:dyDescent="0.2">
      <c r="A148" s="172" t="s">
        <v>416</v>
      </c>
      <c r="B148" s="173" t="s">
        <v>534</v>
      </c>
      <c r="C148" s="172"/>
      <c r="D148" s="172"/>
      <c r="E148" s="174"/>
      <c r="F148" s="175"/>
    </row>
    <row r="149" spans="1:6" x14ac:dyDescent="0.2">
      <c r="A149" s="327" t="s">
        <v>451</v>
      </c>
      <c r="B149" s="328"/>
      <c r="C149" s="328"/>
      <c r="D149" s="328"/>
      <c r="E149" s="328"/>
      <c r="F149" s="329"/>
    </row>
    <row r="150" spans="1:6" x14ac:dyDescent="0.2">
      <c r="A150" s="327" t="s">
        <v>452</v>
      </c>
      <c r="B150" s="328"/>
      <c r="C150" s="328"/>
      <c r="D150" s="328"/>
      <c r="E150" s="328"/>
      <c r="F150" s="329"/>
    </row>
    <row r="151" spans="1:6" x14ac:dyDescent="0.2">
      <c r="A151" s="176"/>
      <c r="B151" s="177"/>
      <c r="C151" s="176"/>
      <c r="D151" s="176"/>
      <c r="E151" s="178"/>
      <c r="F151" s="179"/>
    </row>
    <row r="152" spans="1:6" ht="168" x14ac:dyDescent="0.2">
      <c r="A152" s="176" t="s">
        <v>535</v>
      </c>
      <c r="B152" s="180" t="s">
        <v>536</v>
      </c>
      <c r="C152" s="187" t="s">
        <v>83</v>
      </c>
      <c r="D152" s="187">
        <v>1</v>
      </c>
      <c r="E152" s="375"/>
      <c r="F152" s="179">
        <f>D152*E152</f>
        <v>0</v>
      </c>
    </row>
    <row r="153" spans="1:6" x14ac:dyDescent="0.2">
      <c r="A153" s="176"/>
      <c r="B153" s="180"/>
      <c r="C153" s="188"/>
      <c r="D153" s="188"/>
      <c r="E153" s="381"/>
      <c r="F153" s="189"/>
    </row>
    <row r="154" spans="1:6" ht="84" x14ac:dyDescent="0.2">
      <c r="A154" s="176" t="s">
        <v>537</v>
      </c>
      <c r="B154" s="180" t="s">
        <v>538</v>
      </c>
      <c r="C154" s="176" t="s">
        <v>115</v>
      </c>
      <c r="D154" s="176">
        <v>8</v>
      </c>
      <c r="E154" s="375"/>
      <c r="F154" s="179">
        <f>D154*E154</f>
        <v>0</v>
      </c>
    </row>
    <row r="155" spans="1:6" x14ac:dyDescent="0.2">
      <c r="A155" s="176"/>
      <c r="B155" s="180"/>
      <c r="C155" s="190"/>
      <c r="D155" s="190"/>
      <c r="E155" s="381"/>
      <c r="F155" s="189"/>
    </row>
    <row r="156" spans="1:6" ht="48" x14ac:dyDescent="0.2">
      <c r="A156" s="176" t="s">
        <v>539</v>
      </c>
      <c r="B156" s="180" t="s">
        <v>540</v>
      </c>
      <c r="C156" s="176" t="s">
        <v>97</v>
      </c>
      <c r="D156" s="176">
        <v>2</v>
      </c>
      <c r="E156" s="375"/>
      <c r="F156" s="179">
        <f>D156*E156</f>
        <v>0</v>
      </c>
    </row>
    <row r="157" spans="1:6" x14ac:dyDescent="0.2">
      <c r="A157" s="176"/>
      <c r="B157" s="180"/>
      <c r="C157" s="190"/>
      <c r="D157" s="190"/>
      <c r="E157" s="382"/>
      <c r="F157" s="191"/>
    </row>
    <row r="158" spans="1:6" ht="24" x14ac:dyDescent="0.2">
      <c r="A158" s="176" t="s">
        <v>541</v>
      </c>
      <c r="B158" s="180" t="s">
        <v>542</v>
      </c>
      <c r="C158" s="176" t="s">
        <v>97</v>
      </c>
      <c r="D158" s="176">
        <v>4</v>
      </c>
      <c r="E158" s="380"/>
      <c r="F158" s="179">
        <f>D158*E158</f>
        <v>0</v>
      </c>
    </row>
    <row r="159" spans="1:6" x14ac:dyDescent="0.2">
      <c r="A159" s="176"/>
      <c r="B159" s="180"/>
      <c r="C159" s="190"/>
      <c r="D159" s="190"/>
      <c r="E159" s="382"/>
      <c r="F159" s="191"/>
    </row>
    <row r="160" spans="1:6" x14ac:dyDescent="0.2">
      <c r="A160" s="176" t="s">
        <v>543</v>
      </c>
      <c r="B160" s="180" t="s">
        <v>544</v>
      </c>
      <c r="C160" s="176" t="s">
        <v>97</v>
      </c>
      <c r="D160" s="176">
        <v>4</v>
      </c>
      <c r="E160" s="380"/>
      <c r="F160" s="179">
        <f>D160*E160</f>
        <v>0</v>
      </c>
    </row>
    <row r="161" spans="1:6" x14ac:dyDescent="0.2">
      <c r="A161" s="176"/>
      <c r="B161" s="180"/>
      <c r="C161" s="190"/>
      <c r="D161" s="190"/>
      <c r="E161" s="382"/>
      <c r="F161" s="191"/>
    </row>
    <row r="162" spans="1:6" ht="24" x14ac:dyDescent="0.2">
      <c r="A162" s="176" t="s">
        <v>545</v>
      </c>
      <c r="B162" s="180" t="s">
        <v>546</v>
      </c>
      <c r="C162" s="176" t="s">
        <v>97</v>
      </c>
      <c r="D162" s="176">
        <v>15</v>
      </c>
      <c r="E162" s="380"/>
      <c r="F162" s="179">
        <f>D162*E162</f>
        <v>0</v>
      </c>
    </row>
    <row r="163" spans="1:6" x14ac:dyDescent="0.2">
      <c r="A163" s="176"/>
      <c r="B163" s="180"/>
      <c r="C163" s="190"/>
      <c r="D163" s="190"/>
      <c r="E163" s="382"/>
      <c r="F163" s="191"/>
    </row>
    <row r="164" spans="1:6" ht="24" x14ac:dyDescent="0.2">
      <c r="A164" s="176" t="s">
        <v>547</v>
      </c>
      <c r="B164" s="180" t="s">
        <v>548</v>
      </c>
      <c r="C164" s="176" t="s">
        <v>97</v>
      </c>
      <c r="D164" s="176">
        <v>8</v>
      </c>
      <c r="E164" s="380"/>
      <c r="F164" s="179">
        <f>D164*E164</f>
        <v>0</v>
      </c>
    </row>
    <row r="165" spans="1:6" x14ac:dyDescent="0.2">
      <c r="A165" s="157"/>
      <c r="B165" s="180"/>
      <c r="C165" s="190"/>
      <c r="D165" s="190"/>
      <c r="E165" s="382"/>
      <c r="F165" s="191"/>
    </row>
    <row r="166" spans="1:6" ht="24" x14ac:dyDescent="0.2">
      <c r="A166" s="176" t="s">
        <v>549</v>
      </c>
      <c r="B166" s="180" t="s">
        <v>550</v>
      </c>
      <c r="C166" s="190"/>
      <c r="D166" s="190"/>
      <c r="E166" s="382"/>
      <c r="F166" s="191"/>
    </row>
    <row r="167" spans="1:6" x14ac:dyDescent="0.2">
      <c r="A167" s="176"/>
      <c r="B167" s="180" t="s">
        <v>551</v>
      </c>
      <c r="C167" s="184" t="s">
        <v>145</v>
      </c>
      <c r="D167" s="184">
        <v>398</v>
      </c>
      <c r="E167" s="380"/>
      <c r="F167" s="179">
        <f>D167*E167</f>
        <v>0</v>
      </c>
    </row>
    <row r="168" spans="1:6" x14ac:dyDescent="0.2">
      <c r="A168" s="176"/>
      <c r="B168" s="180" t="s">
        <v>552</v>
      </c>
      <c r="C168" s="184" t="s">
        <v>145</v>
      </c>
      <c r="D168" s="184">
        <v>138</v>
      </c>
      <c r="E168" s="380"/>
      <c r="F168" s="179">
        <f>D168*E168</f>
        <v>0</v>
      </c>
    </row>
    <row r="169" spans="1:6" x14ac:dyDescent="0.2">
      <c r="A169" s="176"/>
      <c r="B169" s="180"/>
      <c r="C169" s="190"/>
      <c r="D169" s="190"/>
      <c r="E169" s="382"/>
      <c r="F169" s="191"/>
    </row>
    <row r="170" spans="1:6" x14ac:dyDescent="0.2">
      <c r="A170" s="176" t="s">
        <v>553</v>
      </c>
      <c r="B170" s="180" t="s">
        <v>554</v>
      </c>
      <c r="C170" s="176" t="s">
        <v>97</v>
      </c>
      <c r="D170" s="176">
        <v>408</v>
      </c>
      <c r="E170" s="380"/>
      <c r="F170" s="179">
        <f>D170*E170</f>
        <v>0</v>
      </c>
    </row>
    <row r="171" spans="1:6" x14ac:dyDescent="0.2">
      <c r="A171" s="176"/>
      <c r="B171" s="180"/>
      <c r="C171" s="190"/>
      <c r="D171" s="190"/>
      <c r="E171" s="382"/>
      <c r="F171" s="191"/>
    </row>
    <row r="172" spans="1:6" ht="36" x14ac:dyDescent="0.2">
      <c r="A172" s="176" t="s">
        <v>555</v>
      </c>
      <c r="B172" s="180" t="s">
        <v>556</v>
      </c>
      <c r="C172" s="176" t="s">
        <v>145</v>
      </c>
      <c r="D172" s="176">
        <v>228</v>
      </c>
      <c r="E172" s="380"/>
      <c r="F172" s="179">
        <f>D172*E172</f>
        <v>0</v>
      </c>
    </row>
    <row r="173" spans="1:6" x14ac:dyDescent="0.2">
      <c r="A173" s="176"/>
      <c r="B173" s="180"/>
      <c r="C173" s="190"/>
      <c r="D173" s="190"/>
      <c r="E173" s="382"/>
      <c r="F173" s="191"/>
    </row>
    <row r="174" spans="1:6" ht="36" x14ac:dyDescent="0.2">
      <c r="A174" s="176" t="s">
        <v>557</v>
      </c>
      <c r="B174" s="180" t="s">
        <v>558</v>
      </c>
      <c r="C174" s="176" t="s">
        <v>97</v>
      </c>
      <c r="D174" s="176">
        <v>5</v>
      </c>
      <c r="E174" s="380"/>
      <c r="F174" s="179">
        <f>D174*E174</f>
        <v>0</v>
      </c>
    </row>
    <row r="175" spans="1:6" x14ac:dyDescent="0.2">
      <c r="A175" s="176"/>
      <c r="B175" s="180"/>
      <c r="C175" s="190"/>
      <c r="D175" s="190"/>
      <c r="E175" s="382"/>
      <c r="F175" s="191"/>
    </row>
    <row r="176" spans="1:6" ht="48" x14ac:dyDescent="0.2">
      <c r="A176" s="176" t="s">
        <v>559</v>
      </c>
      <c r="B176" s="180" t="s">
        <v>560</v>
      </c>
      <c r="C176" s="176" t="s">
        <v>83</v>
      </c>
      <c r="D176" s="176">
        <v>1</v>
      </c>
      <c r="E176" s="380"/>
      <c r="F176" s="179">
        <f>D176*E176</f>
        <v>0</v>
      </c>
    </row>
    <row r="177" spans="1:6" x14ac:dyDescent="0.2">
      <c r="A177" s="176"/>
      <c r="B177" s="180"/>
      <c r="C177" s="190"/>
      <c r="D177" s="190"/>
      <c r="E177" s="382"/>
      <c r="F177" s="191"/>
    </row>
    <row r="178" spans="1:6" ht="61.5" customHeight="1" x14ac:dyDescent="0.2">
      <c r="A178" s="176" t="s">
        <v>561</v>
      </c>
      <c r="B178" s="180" t="s">
        <v>562</v>
      </c>
      <c r="C178" s="176" t="s">
        <v>83</v>
      </c>
      <c r="D178" s="176">
        <v>1</v>
      </c>
      <c r="E178" s="375"/>
      <c r="F178" s="179">
        <f>D178*E178</f>
        <v>0</v>
      </c>
    </row>
    <row r="179" spans="1:6" x14ac:dyDescent="0.2">
      <c r="A179" s="176"/>
      <c r="B179" s="180"/>
      <c r="C179" s="190"/>
      <c r="D179" s="190"/>
      <c r="E179" s="382"/>
      <c r="F179" s="191"/>
    </row>
    <row r="180" spans="1:6" x14ac:dyDescent="0.2">
      <c r="A180" s="176" t="s">
        <v>563</v>
      </c>
      <c r="B180" s="180" t="s">
        <v>564</v>
      </c>
      <c r="C180" s="176" t="s">
        <v>83</v>
      </c>
      <c r="D180" s="176">
        <v>1</v>
      </c>
      <c r="E180" s="380"/>
      <c r="F180" s="179">
        <f>D180*E180</f>
        <v>0</v>
      </c>
    </row>
    <row r="181" spans="1:6" x14ac:dyDescent="0.2">
      <c r="A181" s="176"/>
      <c r="B181" s="180"/>
      <c r="C181" s="190"/>
      <c r="D181" s="190"/>
      <c r="E181" s="382"/>
      <c r="F181" s="191"/>
    </row>
    <row r="182" spans="1:6" ht="24" x14ac:dyDescent="0.2">
      <c r="A182" s="176" t="s">
        <v>565</v>
      </c>
      <c r="B182" s="180" t="s">
        <v>566</v>
      </c>
      <c r="C182" s="184" t="s">
        <v>97</v>
      </c>
      <c r="D182" s="184">
        <v>1</v>
      </c>
      <c r="E182" s="380"/>
      <c r="F182" s="179">
        <f>D182*E182</f>
        <v>0</v>
      </c>
    </row>
    <row r="183" spans="1:6" x14ac:dyDescent="0.2">
      <c r="A183" s="176"/>
      <c r="B183" s="180"/>
      <c r="C183" s="190"/>
      <c r="D183" s="190"/>
      <c r="E183" s="382"/>
      <c r="F183" s="191"/>
    </row>
    <row r="184" spans="1:6" x14ac:dyDescent="0.2">
      <c r="A184" s="172" t="s">
        <v>416</v>
      </c>
      <c r="B184" s="186" t="s">
        <v>567</v>
      </c>
      <c r="C184" s="172"/>
      <c r="D184" s="172"/>
      <c r="E184" s="383"/>
      <c r="F184" s="175">
        <f>SUM(F152:F183)</f>
        <v>0</v>
      </c>
    </row>
    <row r="187" spans="1:6" ht="24" x14ac:dyDescent="0.2">
      <c r="A187" s="168" t="s">
        <v>445</v>
      </c>
      <c r="B187" s="169" t="s">
        <v>446</v>
      </c>
      <c r="C187" s="168" t="s">
        <v>447</v>
      </c>
      <c r="D187" s="168" t="s">
        <v>448</v>
      </c>
      <c r="E187" s="170" t="s">
        <v>449</v>
      </c>
      <c r="F187" s="171" t="s">
        <v>450</v>
      </c>
    </row>
    <row r="188" spans="1:6" x14ac:dyDescent="0.2">
      <c r="A188" s="172" t="s">
        <v>418</v>
      </c>
      <c r="B188" s="173" t="s">
        <v>419</v>
      </c>
      <c r="C188" s="172"/>
      <c r="D188" s="172"/>
      <c r="E188" s="174"/>
      <c r="F188" s="175"/>
    </row>
    <row r="189" spans="1:6" x14ac:dyDescent="0.2">
      <c r="A189" s="327" t="s">
        <v>451</v>
      </c>
      <c r="B189" s="328"/>
      <c r="C189" s="328"/>
      <c r="D189" s="328"/>
      <c r="E189" s="328"/>
      <c r="F189" s="329"/>
    </row>
    <row r="190" spans="1:6" x14ac:dyDescent="0.2">
      <c r="A190" s="327" t="s">
        <v>452</v>
      </c>
      <c r="B190" s="328"/>
      <c r="C190" s="328"/>
      <c r="D190" s="328"/>
      <c r="E190" s="328"/>
      <c r="F190" s="329"/>
    </row>
    <row r="191" spans="1:6" x14ac:dyDescent="0.2">
      <c r="A191" s="176"/>
      <c r="B191" s="177"/>
      <c r="C191" s="176"/>
      <c r="D191" s="176"/>
      <c r="E191" s="178"/>
      <c r="F191" s="179"/>
    </row>
    <row r="192" spans="1:6" ht="24" x14ac:dyDescent="0.2">
      <c r="A192" s="176" t="s">
        <v>568</v>
      </c>
      <c r="B192" s="180" t="s">
        <v>569</v>
      </c>
      <c r="C192" s="176" t="s">
        <v>115</v>
      </c>
      <c r="D192" s="176">
        <v>1</v>
      </c>
      <c r="E192" s="375"/>
      <c r="F192" s="179">
        <f>D192*E192</f>
        <v>0</v>
      </c>
    </row>
    <row r="193" spans="1:6" x14ac:dyDescent="0.2">
      <c r="A193" s="176"/>
      <c r="B193" s="180"/>
      <c r="C193" s="176"/>
      <c r="D193" s="181"/>
      <c r="E193" s="374"/>
      <c r="F193" s="183"/>
    </row>
    <row r="194" spans="1:6" ht="24" x14ac:dyDescent="0.2">
      <c r="A194" s="176" t="s">
        <v>570</v>
      </c>
      <c r="B194" s="180" t="s">
        <v>571</v>
      </c>
      <c r="C194" s="176" t="s">
        <v>115</v>
      </c>
      <c r="D194" s="176">
        <v>1</v>
      </c>
      <c r="E194" s="375"/>
      <c r="F194" s="179">
        <f>D194*E194</f>
        <v>0</v>
      </c>
    </row>
    <row r="195" spans="1:6" x14ac:dyDescent="0.2">
      <c r="A195" s="176"/>
      <c r="B195" s="180"/>
      <c r="C195" s="176"/>
      <c r="D195" s="176"/>
      <c r="E195" s="382"/>
      <c r="F195" s="191"/>
    </row>
    <row r="196" spans="1:6" x14ac:dyDescent="0.2">
      <c r="A196" s="176" t="s">
        <v>572</v>
      </c>
      <c r="B196" s="180" t="s">
        <v>573</v>
      </c>
      <c r="C196" s="176" t="s">
        <v>574</v>
      </c>
      <c r="D196" s="176">
        <v>1</v>
      </c>
      <c r="E196" s="375"/>
      <c r="F196" s="179">
        <f>D196*E196</f>
        <v>0</v>
      </c>
    </row>
    <row r="197" spans="1:6" x14ac:dyDescent="0.2">
      <c r="A197" s="176"/>
      <c r="B197" s="180"/>
      <c r="C197" s="176"/>
      <c r="D197" s="181"/>
      <c r="E197" s="374"/>
      <c r="F197" s="183"/>
    </row>
    <row r="198" spans="1:6" ht="24" x14ac:dyDescent="0.2">
      <c r="A198" s="176" t="s">
        <v>575</v>
      </c>
      <c r="B198" s="180" t="s">
        <v>576</v>
      </c>
      <c r="C198" s="176" t="s">
        <v>115</v>
      </c>
      <c r="D198" s="176">
        <v>1</v>
      </c>
      <c r="E198" s="375"/>
      <c r="F198" s="179">
        <f>D198*E198</f>
        <v>0</v>
      </c>
    </row>
    <row r="199" spans="1:6" x14ac:dyDescent="0.2">
      <c r="A199" s="176"/>
      <c r="B199" s="180"/>
      <c r="C199" s="190"/>
      <c r="D199" s="190"/>
      <c r="E199" s="382"/>
      <c r="F199" s="191"/>
    </row>
    <row r="200" spans="1:6" ht="24" x14ac:dyDescent="0.2">
      <c r="A200" s="176" t="s">
        <v>577</v>
      </c>
      <c r="B200" s="180" t="s">
        <v>550</v>
      </c>
      <c r="C200" s="156"/>
      <c r="D200" s="181"/>
      <c r="E200" s="384"/>
      <c r="F200" s="183"/>
    </row>
    <row r="201" spans="1:6" x14ac:dyDescent="0.2">
      <c r="A201" s="157"/>
      <c r="B201" s="180" t="s">
        <v>578</v>
      </c>
      <c r="C201" s="176" t="s">
        <v>145</v>
      </c>
      <c r="D201" s="176">
        <v>56</v>
      </c>
      <c r="E201" s="385"/>
      <c r="F201" s="179">
        <f>D201*E201</f>
        <v>0</v>
      </c>
    </row>
    <row r="202" spans="1:6" x14ac:dyDescent="0.2">
      <c r="A202" s="157"/>
      <c r="B202" s="180" t="s">
        <v>579</v>
      </c>
      <c r="C202" s="176" t="s">
        <v>145</v>
      </c>
      <c r="D202" s="176">
        <v>98</v>
      </c>
      <c r="E202" s="385"/>
      <c r="F202" s="179">
        <f>D202*E202</f>
        <v>0</v>
      </c>
    </row>
    <row r="203" spans="1:6" x14ac:dyDescent="0.2">
      <c r="A203" s="163"/>
      <c r="B203" s="180" t="s">
        <v>580</v>
      </c>
      <c r="C203" s="176" t="s">
        <v>145</v>
      </c>
      <c r="D203" s="176">
        <v>18</v>
      </c>
      <c r="E203" s="385"/>
      <c r="F203" s="179">
        <f>D203*E203</f>
        <v>0</v>
      </c>
    </row>
    <row r="204" spans="1:6" x14ac:dyDescent="0.2">
      <c r="A204" s="163"/>
      <c r="B204" s="180"/>
      <c r="C204" s="192"/>
      <c r="D204" s="192"/>
      <c r="E204" s="385"/>
      <c r="F204" s="193"/>
    </row>
    <row r="205" spans="1:6" x14ac:dyDescent="0.2">
      <c r="A205" s="176" t="s">
        <v>581</v>
      </c>
      <c r="B205" s="180" t="s">
        <v>582</v>
      </c>
      <c r="C205" s="192" t="s">
        <v>115</v>
      </c>
      <c r="D205" s="192">
        <v>84</v>
      </c>
      <c r="E205" s="385"/>
      <c r="F205" s="179">
        <f>D205*E205</f>
        <v>0</v>
      </c>
    </row>
    <row r="206" spans="1:6" x14ac:dyDescent="0.2">
      <c r="A206" s="176"/>
      <c r="B206" s="180"/>
      <c r="C206" s="192"/>
      <c r="D206" s="192"/>
      <c r="E206" s="385"/>
      <c r="F206" s="179"/>
    </row>
    <row r="207" spans="1:6" x14ac:dyDescent="0.2">
      <c r="A207" s="176" t="s">
        <v>583</v>
      </c>
      <c r="B207" s="180" t="s">
        <v>564</v>
      </c>
      <c r="C207" s="192" t="s">
        <v>83</v>
      </c>
      <c r="D207" s="192">
        <v>1</v>
      </c>
      <c r="E207" s="385"/>
      <c r="F207" s="179">
        <f>D207*E207</f>
        <v>0</v>
      </c>
    </row>
    <row r="208" spans="1:6" x14ac:dyDescent="0.2">
      <c r="A208" s="190"/>
      <c r="B208" s="180"/>
      <c r="C208" s="192"/>
      <c r="D208" s="192"/>
      <c r="E208" s="385"/>
      <c r="F208" s="179"/>
    </row>
    <row r="209" spans="1:6" x14ac:dyDescent="0.2">
      <c r="A209" s="176" t="s">
        <v>584</v>
      </c>
      <c r="B209" s="180" t="s">
        <v>585</v>
      </c>
      <c r="C209" s="192" t="s">
        <v>83</v>
      </c>
      <c r="D209" s="192">
        <v>1</v>
      </c>
      <c r="E209" s="385"/>
      <c r="F209" s="179">
        <f>D209*E209</f>
        <v>0</v>
      </c>
    </row>
    <row r="210" spans="1:6" x14ac:dyDescent="0.2">
      <c r="A210" s="176"/>
      <c r="B210" s="180"/>
      <c r="C210" s="192"/>
      <c r="D210" s="192"/>
      <c r="E210" s="385"/>
      <c r="F210" s="179"/>
    </row>
    <row r="211" spans="1:6" ht="24" x14ac:dyDescent="0.2">
      <c r="A211" s="176" t="s">
        <v>586</v>
      </c>
      <c r="B211" s="180" t="s">
        <v>587</v>
      </c>
      <c r="C211" s="176" t="s">
        <v>83</v>
      </c>
      <c r="D211" s="176">
        <v>1</v>
      </c>
      <c r="E211" s="375"/>
      <c r="F211" s="179">
        <f>D211*E211</f>
        <v>0</v>
      </c>
    </row>
    <row r="212" spans="1:6" x14ac:dyDescent="0.2">
      <c r="A212" s="176"/>
      <c r="B212" s="180"/>
      <c r="C212" s="176"/>
      <c r="D212" s="176"/>
      <c r="E212" s="178"/>
      <c r="F212" s="179"/>
    </row>
    <row r="213" spans="1:6" x14ac:dyDescent="0.2">
      <c r="A213" s="172" t="s">
        <v>418</v>
      </c>
      <c r="B213" s="186" t="s">
        <v>588</v>
      </c>
      <c r="C213" s="172"/>
      <c r="D213" s="172"/>
      <c r="E213" s="174"/>
      <c r="F213" s="175">
        <f>SUM(F192:F212)</f>
        <v>0</v>
      </c>
    </row>
  </sheetData>
  <sheetProtection algorithmName="SHA-512" hashValue="Zjp5LoKYpFIcDqMbIo/yPEKumwMO+UeGw6RgwC7k3c4BWjE/mVN4IvAozwPHQnRl65GMSAfZQga2UVYjOzIXaA==" saltValue="P/nkHGcxUTAjsDvIvpWBGg==" spinCount="100000" sheet="1" objects="1" scenarios="1"/>
  <mergeCells count="51">
    <mergeCell ref="B16:F16"/>
    <mergeCell ref="C4:D4"/>
    <mergeCell ref="C5:D5"/>
    <mergeCell ref="C6:D6"/>
    <mergeCell ref="C7:D7"/>
    <mergeCell ref="C8:D8"/>
    <mergeCell ref="C9:D9"/>
    <mergeCell ref="C10:D10"/>
    <mergeCell ref="C11:D11"/>
    <mergeCell ref="C12:D12"/>
    <mergeCell ref="C13:D13"/>
    <mergeCell ref="B28:F28"/>
    <mergeCell ref="B17:F17"/>
    <mergeCell ref="B18:F18"/>
    <mergeCell ref="B19:F19"/>
    <mergeCell ref="B20:F20"/>
    <mergeCell ref="B21:F21"/>
    <mergeCell ref="B22:F22"/>
    <mergeCell ref="B23:F23"/>
    <mergeCell ref="B24:F24"/>
    <mergeCell ref="B25:F25"/>
    <mergeCell ref="B26:F26"/>
    <mergeCell ref="B27:F27"/>
    <mergeCell ref="A139:F139"/>
    <mergeCell ref="F46:F48"/>
    <mergeCell ref="B29:F29"/>
    <mergeCell ref="B30:F30"/>
    <mergeCell ref="B31:F31"/>
    <mergeCell ref="B32:F32"/>
    <mergeCell ref="A37:F37"/>
    <mergeCell ref="A38:F38"/>
    <mergeCell ref="A46:A48"/>
    <mergeCell ref="B46:B48"/>
    <mergeCell ref="C46:C48"/>
    <mergeCell ref="D46:D48"/>
    <mergeCell ref="E46:E48"/>
    <mergeCell ref="F50:F52"/>
    <mergeCell ref="A64:F64"/>
    <mergeCell ref="A65:F65"/>
    <mergeCell ref="A117:F117"/>
    <mergeCell ref="A118:F118"/>
    <mergeCell ref="A50:A52"/>
    <mergeCell ref="B50:B52"/>
    <mergeCell ref="C50:C52"/>
    <mergeCell ref="D50:D52"/>
    <mergeCell ref="E50:E52"/>
    <mergeCell ref="A149:F149"/>
    <mergeCell ref="A150:F150"/>
    <mergeCell ref="A189:F189"/>
    <mergeCell ref="A190:F190"/>
    <mergeCell ref="A140:F140"/>
  </mergeCells>
  <pageMargins left="0.7" right="0.7" top="0.75" bottom="0.75" header="0.3" footer="0.3"/>
  <pageSetup paperSize="9" orientation="portrait" r:id="rId1"/>
  <headerFooter>
    <oddFooter>&amp;C&amp;A&amp;RStran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207"/>
  <sheetViews>
    <sheetView view="pageLayout" topLeftCell="A194" zoomScaleNormal="100" zoomScaleSheetLayoutView="85" workbookViewId="0">
      <selection activeCell="B194" sqref="B194"/>
    </sheetView>
  </sheetViews>
  <sheetFormatPr defaultRowHeight="12.75" x14ac:dyDescent="0.2"/>
  <cols>
    <col min="1" max="1" width="3.7109375" style="194" customWidth="1"/>
    <col min="2" max="2" width="34.42578125" style="195" customWidth="1"/>
    <col min="3" max="3" width="4.5703125" style="196" customWidth="1"/>
    <col min="4" max="4" width="9" style="196"/>
    <col min="5" max="5" width="8.140625" style="197" customWidth="1"/>
    <col min="6" max="6" width="14.42578125" style="197" customWidth="1"/>
    <col min="7" max="256" width="9" style="195"/>
    <col min="257" max="257" width="3.7109375" style="195" customWidth="1"/>
    <col min="258" max="258" width="34.42578125" style="195" customWidth="1"/>
    <col min="259" max="259" width="4.5703125" style="195" customWidth="1"/>
    <col min="260" max="260" width="9" style="195"/>
    <col min="261" max="262" width="10.7109375" style="195" customWidth="1"/>
    <col min="263" max="512" width="9" style="195"/>
    <col min="513" max="513" width="3.7109375" style="195" customWidth="1"/>
    <col min="514" max="514" width="34.42578125" style="195" customWidth="1"/>
    <col min="515" max="515" width="4.5703125" style="195" customWidth="1"/>
    <col min="516" max="516" width="9" style="195"/>
    <col min="517" max="518" width="10.7109375" style="195" customWidth="1"/>
    <col min="519" max="768" width="9" style="195"/>
    <col min="769" max="769" width="3.7109375" style="195" customWidth="1"/>
    <col min="770" max="770" width="34.42578125" style="195" customWidth="1"/>
    <col min="771" max="771" width="4.5703125" style="195" customWidth="1"/>
    <col min="772" max="772" width="9" style="195"/>
    <col min="773" max="774" width="10.7109375" style="195" customWidth="1"/>
    <col min="775" max="1024" width="9" style="195"/>
    <col min="1025" max="1025" width="3.7109375" style="195" customWidth="1"/>
    <col min="1026" max="1026" width="34.42578125" style="195" customWidth="1"/>
    <col min="1027" max="1027" width="4.5703125" style="195" customWidth="1"/>
    <col min="1028" max="1028" width="9" style="195"/>
    <col min="1029" max="1030" width="10.7109375" style="195" customWidth="1"/>
    <col min="1031" max="1280" width="9" style="195"/>
    <col min="1281" max="1281" width="3.7109375" style="195" customWidth="1"/>
    <col min="1282" max="1282" width="34.42578125" style="195" customWidth="1"/>
    <col min="1283" max="1283" width="4.5703125" style="195" customWidth="1"/>
    <col min="1284" max="1284" width="9" style="195"/>
    <col min="1285" max="1286" width="10.7109375" style="195" customWidth="1"/>
    <col min="1287" max="1536" width="9" style="195"/>
    <col min="1537" max="1537" width="3.7109375" style="195" customWidth="1"/>
    <col min="1538" max="1538" width="34.42578125" style="195" customWidth="1"/>
    <col min="1539" max="1539" width="4.5703125" style="195" customWidth="1"/>
    <col min="1540" max="1540" width="9" style="195"/>
    <col min="1541" max="1542" width="10.7109375" style="195" customWidth="1"/>
    <col min="1543" max="1792" width="9" style="195"/>
    <col min="1793" max="1793" width="3.7109375" style="195" customWidth="1"/>
    <col min="1794" max="1794" width="34.42578125" style="195" customWidth="1"/>
    <col min="1795" max="1795" width="4.5703125" style="195" customWidth="1"/>
    <col min="1796" max="1796" width="9" style="195"/>
    <col min="1797" max="1798" width="10.7109375" style="195" customWidth="1"/>
    <col min="1799" max="2048" width="9" style="195"/>
    <col min="2049" max="2049" width="3.7109375" style="195" customWidth="1"/>
    <col min="2050" max="2050" width="34.42578125" style="195" customWidth="1"/>
    <col min="2051" max="2051" width="4.5703125" style="195" customWidth="1"/>
    <col min="2052" max="2052" width="9" style="195"/>
    <col min="2053" max="2054" width="10.7109375" style="195" customWidth="1"/>
    <col min="2055" max="2304" width="9" style="195"/>
    <col min="2305" max="2305" width="3.7109375" style="195" customWidth="1"/>
    <col min="2306" max="2306" width="34.42578125" style="195" customWidth="1"/>
    <col min="2307" max="2307" width="4.5703125" style="195" customWidth="1"/>
    <col min="2308" max="2308" width="9" style="195"/>
    <col min="2309" max="2310" width="10.7109375" style="195" customWidth="1"/>
    <col min="2311" max="2560" width="9" style="195"/>
    <col min="2561" max="2561" width="3.7109375" style="195" customWidth="1"/>
    <col min="2562" max="2562" width="34.42578125" style="195" customWidth="1"/>
    <col min="2563" max="2563" width="4.5703125" style="195" customWidth="1"/>
    <col min="2564" max="2564" width="9" style="195"/>
    <col min="2565" max="2566" width="10.7109375" style="195" customWidth="1"/>
    <col min="2567" max="2816" width="9" style="195"/>
    <col min="2817" max="2817" width="3.7109375" style="195" customWidth="1"/>
    <col min="2818" max="2818" width="34.42578125" style="195" customWidth="1"/>
    <col min="2819" max="2819" width="4.5703125" style="195" customWidth="1"/>
    <col min="2820" max="2820" width="9" style="195"/>
    <col min="2821" max="2822" width="10.7109375" style="195" customWidth="1"/>
    <col min="2823" max="3072" width="9" style="195"/>
    <col min="3073" max="3073" width="3.7109375" style="195" customWidth="1"/>
    <col min="3074" max="3074" width="34.42578125" style="195" customWidth="1"/>
    <col min="3075" max="3075" width="4.5703125" style="195" customWidth="1"/>
    <col min="3076" max="3076" width="9" style="195"/>
    <col min="3077" max="3078" width="10.7109375" style="195" customWidth="1"/>
    <col min="3079" max="3328" width="9" style="195"/>
    <col min="3329" max="3329" width="3.7109375" style="195" customWidth="1"/>
    <col min="3330" max="3330" width="34.42578125" style="195" customWidth="1"/>
    <col min="3331" max="3331" width="4.5703125" style="195" customWidth="1"/>
    <col min="3332" max="3332" width="9" style="195"/>
    <col min="3333" max="3334" width="10.7109375" style="195" customWidth="1"/>
    <col min="3335" max="3584" width="9" style="195"/>
    <col min="3585" max="3585" width="3.7109375" style="195" customWidth="1"/>
    <col min="3586" max="3586" width="34.42578125" style="195" customWidth="1"/>
    <col min="3587" max="3587" width="4.5703125" style="195" customWidth="1"/>
    <col min="3588" max="3588" width="9" style="195"/>
    <col min="3589" max="3590" width="10.7109375" style="195" customWidth="1"/>
    <col min="3591" max="3840" width="9" style="195"/>
    <col min="3841" max="3841" width="3.7109375" style="195" customWidth="1"/>
    <col min="3842" max="3842" width="34.42578125" style="195" customWidth="1"/>
    <col min="3843" max="3843" width="4.5703125" style="195" customWidth="1"/>
    <col min="3844" max="3844" width="9" style="195"/>
    <col min="3845" max="3846" width="10.7109375" style="195" customWidth="1"/>
    <col min="3847" max="4096" width="9" style="195"/>
    <col min="4097" max="4097" width="3.7109375" style="195" customWidth="1"/>
    <col min="4098" max="4098" width="34.42578125" style="195" customWidth="1"/>
    <col min="4099" max="4099" width="4.5703125" style="195" customWidth="1"/>
    <col min="4100" max="4100" width="9" style="195"/>
    <col min="4101" max="4102" width="10.7109375" style="195" customWidth="1"/>
    <col min="4103" max="4352" width="9" style="195"/>
    <col min="4353" max="4353" width="3.7109375" style="195" customWidth="1"/>
    <col min="4354" max="4354" width="34.42578125" style="195" customWidth="1"/>
    <col min="4355" max="4355" width="4.5703125" style="195" customWidth="1"/>
    <col min="4356" max="4356" width="9" style="195"/>
    <col min="4357" max="4358" width="10.7109375" style="195" customWidth="1"/>
    <col min="4359" max="4608" width="9" style="195"/>
    <col min="4609" max="4609" width="3.7109375" style="195" customWidth="1"/>
    <col min="4610" max="4610" width="34.42578125" style="195" customWidth="1"/>
    <col min="4611" max="4611" width="4.5703125" style="195" customWidth="1"/>
    <col min="4612" max="4612" width="9" style="195"/>
    <col min="4613" max="4614" width="10.7109375" style="195" customWidth="1"/>
    <col min="4615" max="4864" width="9" style="195"/>
    <col min="4865" max="4865" width="3.7109375" style="195" customWidth="1"/>
    <col min="4866" max="4866" width="34.42578125" style="195" customWidth="1"/>
    <col min="4867" max="4867" width="4.5703125" style="195" customWidth="1"/>
    <col min="4868" max="4868" width="9" style="195"/>
    <col min="4869" max="4870" width="10.7109375" style="195" customWidth="1"/>
    <col min="4871" max="5120" width="9" style="195"/>
    <col min="5121" max="5121" width="3.7109375" style="195" customWidth="1"/>
    <col min="5122" max="5122" width="34.42578125" style="195" customWidth="1"/>
    <col min="5123" max="5123" width="4.5703125" style="195" customWidth="1"/>
    <col min="5124" max="5124" width="9" style="195"/>
    <col min="5125" max="5126" width="10.7109375" style="195" customWidth="1"/>
    <col min="5127" max="5376" width="9" style="195"/>
    <col min="5377" max="5377" width="3.7109375" style="195" customWidth="1"/>
    <col min="5378" max="5378" width="34.42578125" style="195" customWidth="1"/>
    <col min="5379" max="5379" width="4.5703125" style="195" customWidth="1"/>
    <col min="5380" max="5380" width="9" style="195"/>
    <col min="5381" max="5382" width="10.7109375" style="195" customWidth="1"/>
    <col min="5383" max="5632" width="9" style="195"/>
    <col min="5633" max="5633" width="3.7109375" style="195" customWidth="1"/>
    <col min="5634" max="5634" width="34.42578125" style="195" customWidth="1"/>
    <col min="5635" max="5635" width="4.5703125" style="195" customWidth="1"/>
    <col min="5636" max="5636" width="9" style="195"/>
    <col min="5637" max="5638" width="10.7109375" style="195" customWidth="1"/>
    <col min="5639" max="5888" width="9" style="195"/>
    <col min="5889" max="5889" width="3.7109375" style="195" customWidth="1"/>
    <col min="5890" max="5890" width="34.42578125" style="195" customWidth="1"/>
    <col min="5891" max="5891" width="4.5703125" style="195" customWidth="1"/>
    <col min="5892" max="5892" width="9" style="195"/>
    <col min="5893" max="5894" width="10.7109375" style="195" customWidth="1"/>
    <col min="5895" max="6144" width="9" style="195"/>
    <col min="6145" max="6145" width="3.7109375" style="195" customWidth="1"/>
    <col min="6146" max="6146" width="34.42578125" style="195" customWidth="1"/>
    <col min="6147" max="6147" width="4.5703125" style="195" customWidth="1"/>
    <col min="6148" max="6148" width="9" style="195"/>
    <col min="6149" max="6150" width="10.7109375" style="195" customWidth="1"/>
    <col min="6151" max="6400" width="9" style="195"/>
    <col min="6401" max="6401" width="3.7109375" style="195" customWidth="1"/>
    <col min="6402" max="6402" width="34.42578125" style="195" customWidth="1"/>
    <col min="6403" max="6403" width="4.5703125" style="195" customWidth="1"/>
    <col min="6404" max="6404" width="9" style="195"/>
    <col min="6405" max="6406" width="10.7109375" style="195" customWidth="1"/>
    <col min="6407" max="6656" width="9" style="195"/>
    <col min="6657" max="6657" width="3.7109375" style="195" customWidth="1"/>
    <col min="6658" max="6658" width="34.42578125" style="195" customWidth="1"/>
    <col min="6659" max="6659" width="4.5703125" style="195" customWidth="1"/>
    <col min="6660" max="6660" width="9" style="195"/>
    <col min="6661" max="6662" width="10.7109375" style="195" customWidth="1"/>
    <col min="6663" max="6912" width="9" style="195"/>
    <col min="6913" max="6913" width="3.7109375" style="195" customWidth="1"/>
    <col min="6914" max="6914" width="34.42578125" style="195" customWidth="1"/>
    <col min="6915" max="6915" width="4.5703125" style="195" customWidth="1"/>
    <col min="6916" max="6916" width="9" style="195"/>
    <col min="6917" max="6918" width="10.7109375" style="195" customWidth="1"/>
    <col min="6919" max="7168" width="9" style="195"/>
    <col min="7169" max="7169" width="3.7109375" style="195" customWidth="1"/>
    <col min="7170" max="7170" width="34.42578125" style="195" customWidth="1"/>
    <col min="7171" max="7171" width="4.5703125" style="195" customWidth="1"/>
    <col min="7172" max="7172" width="9" style="195"/>
    <col min="7173" max="7174" width="10.7109375" style="195" customWidth="1"/>
    <col min="7175" max="7424" width="9" style="195"/>
    <col min="7425" max="7425" width="3.7109375" style="195" customWidth="1"/>
    <col min="7426" max="7426" width="34.42578125" style="195" customWidth="1"/>
    <col min="7427" max="7427" width="4.5703125" style="195" customWidth="1"/>
    <col min="7428" max="7428" width="9" style="195"/>
    <col min="7429" max="7430" width="10.7109375" style="195" customWidth="1"/>
    <col min="7431" max="7680" width="9" style="195"/>
    <col min="7681" max="7681" width="3.7109375" style="195" customWidth="1"/>
    <col min="7682" max="7682" width="34.42578125" style="195" customWidth="1"/>
    <col min="7683" max="7683" width="4.5703125" style="195" customWidth="1"/>
    <col min="7684" max="7684" width="9" style="195"/>
    <col min="7685" max="7686" width="10.7109375" style="195" customWidth="1"/>
    <col min="7687" max="7936" width="9" style="195"/>
    <col min="7937" max="7937" width="3.7109375" style="195" customWidth="1"/>
    <col min="7938" max="7938" width="34.42578125" style="195" customWidth="1"/>
    <col min="7939" max="7939" width="4.5703125" style="195" customWidth="1"/>
    <col min="7940" max="7940" width="9" style="195"/>
    <col min="7941" max="7942" width="10.7109375" style="195" customWidth="1"/>
    <col min="7943" max="8192" width="9" style="195"/>
    <col min="8193" max="8193" width="3.7109375" style="195" customWidth="1"/>
    <col min="8194" max="8194" width="34.42578125" style="195" customWidth="1"/>
    <col min="8195" max="8195" width="4.5703125" style="195" customWidth="1"/>
    <col min="8196" max="8196" width="9" style="195"/>
    <col min="8197" max="8198" width="10.7109375" style="195" customWidth="1"/>
    <col min="8199" max="8448" width="9" style="195"/>
    <col min="8449" max="8449" width="3.7109375" style="195" customWidth="1"/>
    <col min="8450" max="8450" width="34.42578125" style="195" customWidth="1"/>
    <col min="8451" max="8451" width="4.5703125" style="195" customWidth="1"/>
    <col min="8452" max="8452" width="9" style="195"/>
    <col min="8453" max="8454" width="10.7109375" style="195" customWidth="1"/>
    <col min="8455" max="8704" width="9" style="195"/>
    <col min="8705" max="8705" width="3.7109375" style="195" customWidth="1"/>
    <col min="8706" max="8706" width="34.42578125" style="195" customWidth="1"/>
    <col min="8707" max="8707" width="4.5703125" style="195" customWidth="1"/>
    <col min="8708" max="8708" width="9" style="195"/>
    <col min="8709" max="8710" width="10.7109375" style="195" customWidth="1"/>
    <col min="8711" max="8960" width="9" style="195"/>
    <col min="8961" max="8961" width="3.7109375" style="195" customWidth="1"/>
    <col min="8962" max="8962" width="34.42578125" style="195" customWidth="1"/>
    <col min="8963" max="8963" width="4.5703125" style="195" customWidth="1"/>
    <col min="8964" max="8964" width="9" style="195"/>
    <col min="8965" max="8966" width="10.7109375" style="195" customWidth="1"/>
    <col min="8967" max="9216" width="9" style="195"/>
    <col min="9217" max="9217" width="3.7109375" style="195" customWidth="1"/>
    <col min="9218" max="9218" width="34.42578125" style="195" customWidth="1"/>
    <col min="9219" max="9219" width="4.5703125" style="195" customWidth="1"/>
    <col min="9220" max="9220" width="9" style="195"/>
    <col min="9221" max="9222" width="10.7109375" style="195" customWidth="1"/>
    <col min="9223" max="9472" width="9" style="195"/>
    <col min="9473" max="9473" width="3.7109375" style="195" customWidth="1"/>
    <col min="9474" max="9474" width="34.42578125" style="195" customWidth="1"/>
    <col min="9475" max="9475" width="4.5703125" style="195" customWidth="1"/>
    <col min="9476" max="9476" width="9" style="195"/>
    <col min="9477" max="9478" width="10.7109375" style="195" customWidth="1"/>
    <col min="9479" max="9728" width="9" style="195"/>
    <col min="9729" max="9729" width="3.7109375" style="195" customWidth="1"/>
    <col min="9730" max="9730" width="34.42578125" style="195" customWidth="1"/>
    <col min="9731" max="9731" width="4.5703125" style="195" customWidth="1"/>
    <col min="9732" max="9732" width="9" style="195"/>
    <col min="9733" max="9734" width="10.7109375" style="195" customWidth="1"/>
    <col min="9735" max="9984" width="9" style="195"/>
    <col min="9985" max="9985" width="3.7109375" style="195" customWidth="1"/>
    <col min="9986" max="9986" width="34.42578125" style="195" customWidth="1"/>
    <col min="9987" max="9987" width="4.5703125" style="195" customWidth="1"/>
    <col min="9988" max="9988" width="9" style="195"/>
    <col min="9989" max="9990" width="10.7109375" style="195" customWidth="1"/>
    <col min="9991" max="10240" width="9" style="195"/>
    <col min="10241" max="10241" width="3.7109375" style="195" customWidth="1"/>
    <col min="10242" max="10242" width="34.42578125" style="195" customWidth="1"/>
    <col min="10243" max="10243" width="4.5703125" style="195" customWidth="1"/>
    <col min="10244" max="10244" width="9" style="195"/>
    <col min="10245" max="10246" width="10.7109375" style="195" customWidth="1"/>
    <col min="10247" max="10496" width="9" style="195"/>
    <col min="10497" max="10497" width="3.7109375" style="195" customWidth="1"/>
    <col min="10498" max="10498" width="34.42578125" style="195" customWidth="1"/>
    <col min="10499" max="10499" width="4.5703125" style="195" customWidth="1"/>
    <col min="10500" max="10500" width="9" style="195"/>
    <col min="10501" max="10502" width="10.7109375" style="195" customWidth="1"/>
    <col min="10503" max="10752" width="9" style="195"/>
    <col min="10753" max="10753" width="3.7109375" style="195" customWidth="1"/>
    <col min="10754" max="10754" width="34.42578125" style="195" customWidth="1"/>
    <col min="10755" max="10755" width="4.5703125" style="195" customWidth="1"/>
    <col min="10756" max="10756" width="9" style="195"/>
    <col min="10757" max="10758" width="10.7109375" style="195" customWidth="1"/>
    <col min="10759" max="11008" width="9" style="195"/>
    <col min="11009" max="11009" width="3.7109375" style="195" customWidth="1"/>
    <col min="11010" max="11010" width="34.42578125" style="195" customWidth="1"/>
    <col min="11011" max="11011" width="4.5703125" style="195" customWidth="1"/>
    <col min="11012" max="11012" width="9" style="195"/>
    <col min="11013" max="11014" width="10.7109375" style="195" customWidth="1"/>
    <col min="11015" max="11264" width="9" style="195"/>
    <col min="11265" max="11265" width="3.7109375" style="195" customWidth="1"/>
    <col min="11266" max="11266" width="34.42578125" style="195" customWidth="1"/>
    <col min="11267" max="11267" width="4.5703125" style="195" customWidth="1"/>
    <col min="11268" max="11268" width="9" style="195"/>
    <col min="11269" max="11270" width="10.7109375" style="195" customWidth="1"/>
    <col min="11271" max="11520" width="9" style="195"/>
    <col min="11521" max="11521" width="3.7109375" style="195" customWidth="1"/>
    <col min="11522" max="11522" width="34.42578125" style="195" customWidth="1"/>
    <col min="11523" max="11523" width="4.5703125" style="195" customWidth="1"/>
    <col min="11524" max="11524" width="9" style="195"/>
    <col min="11525" max="11526" width="10.7109375" style="195" customWidth="1"/>
    <col min="11527" max="11776" width="9" style="195"/>
    <col min="11777" max="11777" width="3.7109375" style="195" customWidth="1"/>
    <col min="11778" max="11778" width="34.42578125" style="195" customWidth="1"/>
    <col min="11779" max="11779" width="4.5703125" style="195" customWidth="1"/>
    <col min="11780" max="11780" width="9" style="195"/>
    <col min="11781" max="11782" width="10.7109375" style="195" customWidth="1"/>
    <col min="11783" max="12032" width="9" style="195"/>
    <col min="12033" max="12033" width="3.7109375" style="195" customWidth="1"/>
    <col min="12034" max="12034" width="34.42578125" style="195" customWidth="1"/>
    <col min="12035" max="12035" width="4.5703125" style="195" customWidth="1"/>
    <col min="12036" max="12036" width="9" style="195"/>
    <col min="12037" max="12038" width="10.7109375" style="195" customWidth="1"/>
    <col min="12039" max="12288" width="9" style="195"/>
    <col min="12289" max="12289" width="3.7109375" style="195" customWidth="1"/>
    <col min="12290" max="12290" width="34.42578125" style="195" customWidth="1"/>
    <col min="12291" max="12291" width="4.5703125" style="195" customWidth="1"/>
    <col min="12292" max="12292" width="9" style="195"/>
    <col min="12293" max="12294" width="10.7109375" style="195" customWidth="1"/>
    <col min="12295" max="12544" width="9" style="195"/>
    <col min="12545" max="12545" width="3.7109375" style="195" customWidth="1"/>
    <col min="12546" max="12546" width="34.42578125" style="195" customWidth="1"/>
    <col min="12547" max="12547" width="4.5703125" style="195" customWidth="1"/>
    <col min="12548" max="12548" width="9" style="195"/>
    <col min="12549" max="12550" width="10.7109375" style="195" customWidth="1"/>
    <col min="12551" max="12800" width="9" style="195"/>
    <col min="12801" max="12801" width="3.7109375" style="195" customWidth="1"/>
    <col min="12802" max="12802" width="34.42578125" style="195" customWidth="1"/>
    <col min="12803" max="12803" width="4.5703125" style="195" customWidth="1"/>
    <col min="12804" max="12804" width="9" style="195"/>
    <col min="12805" max="12806" width="10.7109375" style="195" customWidth="1"/>
    <col min="12807" max="13056" width="9" style="195"/>
    <col min="13057" max="13057" width="3.7109375" style="195" customWidth="1"/>
    <col min="13058" max="13058" width="34.42578125" style="195" customWidth="1"/>
    <col min="13059" max="13059" width="4.5703125" style="195" customWidth="1"/>
    <col min="13060" max="13060" width="9" style="195"/>
    <col min="13061" max="13062" width="10.7109375" style="195" customWidth="1"/>
    <col min="13063" max="13312" width="9" style="195"/>
    <col min="13313" max="13313" width="3.7109375" style="195" customWidth="1"/>
    <col min="13314" max="13314" width="34.42578125" style="195" customWidth="1"/>
    <col min="13315" max="13315" width="4.5703125" style="195" customWidth="1"/>
    <col min="13316" max="13316" width="9" style="195"/>
    <col min="13317" max="13318" width="10.7109375" style="195" customWidth="1"/>
    <col min="13319" max="13568" width="9" style="195"/>
    <col min="13569" max="13569" width="3.7109375" style="195" customWidth="1"/>
    <col min="13570" max="13570" width="34.42578125" style="195" customWidth="1"/>
    <col min="13571" max="13571" width="4.5703125" style="195" customWidth="1"/>
    <col min="13572" max="13572" width="9" style="195"/>
    <col min="13573" max="13574" width="10.7109375" style="195" customWidth="1"/>
    <col min="13575" max="13824" width="9" style="195"/>
    <col min="13825" max="13825" width="3.7109375" style="195" customWidth="1"/>
    <col min="13826" max="13826" width="34.42578125" style="195" customWidth="1"/>
    <col min="13827" max="13827" width="4.5703125" style="195" customWidth="1"/>
    <col min="13828" max="13828" width="9" style="195"/>
    <col min="13829" max="13830" width="10.7109375" style="195" customWidth="1"/>
    <col min="13831" max="14080" width="9" style="195"/>
    <col min="14081" max="14081" width="3.7109375" style="195" customWidth="1"/>
    <col min="14082" max="14082" width="34.42578125" style="195" customWidth="1"/>
    <col min="14083" max="14083" width="4.5703125" style="195" customWidth="1"/>
    <col min="14084" max="14084" width="9" style="195"/>
    <col min="14085" max="14086" width="10.7109375" style="195" customWidth="1"/>
    <col min="14087" max="14336" width="9" style="195"/>
    <col min="14337" max="14337" width="3.7109375" style="195" customWidth="1"/>
    <col min="14338" max="14338" width="34.42578125" style="195" customWidth="1"/>
    <col min="14339" max="14339" width="4.5703125" style="195" customWidth="1"/>
    <col min="14340" max="14340" width="9" style="195"/>
    <col min="14341" max="14342" width="10.7109375" style="195" customWidth="1"/>
    <col min="14343" max="14592" width="9" style="195"/>
    <col min="14593" max="14593" width="3.7109375" style="195" customWidth="1"/>
    <col min="14594" max="14594" width="34.42578125" style="195" customWidth="1"/>
    <col min="14595" max="14595" width="4.5703125" style="195" customWidth="1"/>
    <col min="14596" max="14596" width="9" style="195"/>
    <col min="14597" max="14598" width="10.7109375" style="195" customWidth="1"/>
    <col min="14599" max="14848" width="9" style="195"/>
    <col min="14849" max="14849" width="3.7109375" style="195" customWidth="1"/>
    <col min="14850" max="14850" width="34.42578125" style="195" customWidth="1"/>
    <col min="14851" max="14851" width="4.5703125" style="195" customWidth="1"/>
    <col min="14852" max="14852" width="9" style="195"/>
    <col min="14853" max="14854" width="10.7109375" style="195" customWidth="1"/>
    <col min="14855" max="15104" width="9" style="195"/>
    <col min="15105" max="15105" width="3.7109375" style="195" customWidth="1"/>
    <col min="15106" max="15106" width="34.42578125" style="195" customWidth="1"/>
    <col min="15107" max="15107" width="4.5703125" style="195" customWidth="1"/>
    <col min="15108" max="15108" width="9" style="195"/>
    <col min="15109" max="15110" width="10.7109375" style="195" customWidth="1"/>
    <col min="15111" max="15360" width="9" style="195"/>
    <col min="15361" max="15361" width="3.7109375" style="195" customWidth="1"/>
    <col min="15362" max="15362" width="34.42578125" style="195" customWidth="1"/>
    <col min="15363" max="15363" width="4.5703125" style="195" customWidth="1"/>
    <col min="15364" max="15364" width="9" style="195"/>
    <col min="15365" max="15366" width="10.7109375" style="195" customWidth="1"/>
    <col min="15367" max="15616" width="9" style="195"/>
    <col min="15617" max="15617" width="3.7109375" style="195" customWidth="1"/>
    <col min="15618" max="15618" width="34.42578125" style="195" customWidth="1"/>
    <col min="15619" max="15619" width="4.5703125" style="195" customWidth="1"/>
    <col min="15620" max="15620" width="9" style="195"/>
    <col min="15621" max="15622" width="10.7109375" style="195" customWidth="1"/>
    <col min="15623" max="15872" width="9" style="195"/>
    <col min="15873" max="15873" width="3.7109375" style="195" customWidth="1"/>
    <col min="15874" max="15874" width="34.42578125" style="195" customWidth="1"/>
    <col min="15875" max="15875" width="4.5703125" style="195" customWidth="1"/>
    <col min="15876" max="15876" width="9" style="195"/>
    <col min="15877" max="15878" width="10.7109375" style="195" customWidth="1"/>
    <col min="15879" max="16128" width="9" style="195"/>
    <col min="16129" max="16129" width="3.7109375" style="195" customWidth="1"/>
    <col min="16130" max="16130" width="34.42578125" style="195" customWidth="1"/>
    <col min="16131" max="16131" width="4.5703125" style="195" customWidth="1"/>
    <col min="16132" max="16132" width="9" style="195"/>
    <col min="16133" max="16134" width="10.7109375" style="195" customWidth="1"/>
    <col min="16135" max="16384" width="9" style="195"/>
  </cols>
  <sheetData>
    <row r="1" spans="1:6" ht="15" x14ac:dyDescent="0.2">
      <c r="A1" s="20" t="s">
        <v>589</v>
      </c>
      <c r="F1" s="258">
        <v>1.2</v>
      </c>
    </row>
    <row r="2" spans="1:6" ht="18" x14ac:dyDescent="0.25">
      <c r="A2" s="152" t="s">
        <v>407</v>
      </c>
      <c r="B2" s="198"/>
      <c r="C2" s="195"/>
      <c r="D2" s="195"/>
    </row>
    <row r="3" spans="1:6" x14ac:dyDescent="0.2">
      <c r="A3" s="195"/>
      <c r="B3" s="199"/>
      <c r="C3" s="195"/>
      <c r="D3" s="195"/>
    </row>
    <row r="4" spans="1:6" ht="15.75" x14ac:dyDescent="0.25">
      <c r="A4" s="200" t="str">
        <f>A33</f>
        <v>4.5.1</v>
      </c>
      <c r="B4" s="201" t="str">
        <f>B33</f>
        <v>Vodovod/kanalizacija</v>
      </c>
      <c r="C4" s="195"/>
      <c r="D4" s="195"/>
      <c r="E4" s="256"/>
      <c r="F4" s="256">
        <f>F90</f>
        <v>0</v>
      </c>
    </row>
    <row r="5" spans="1:6" ht="15.75" x14ac:dyDescent="0.25">
      <c r="A5" s="200" t="str">
        <f>A93</f>
        <v>4.5.2</v>
      </c>
      <c r="B5" s="201" t="str">
        <f>B93</f>
        <v>Ogrevanje-hlajenje</v>
      </c>
      <c r="C5" s="195"/>
      <c r="D5" s="195"/>
      <c r="E5" s="256"/>
      <c r="F5" s="256">
        <f>F160</f>
        <v>0</v>
      </c>
    </row>
    <row r="6" spans="1:6" ht="16.5" thickBot="1" x14ac:dyDescent="0.3">
      <c r="A6" s="200" t="str">
        <f>A171</f>
        <v>4.5.3</v>
      </c>
      <c r="B6" s="201" t="str">
        <f>B171</f>
        <v>Prezračevanje</v>
      </c>
      <c r="C6" s="195"/>
      <c r="D6" s="195"/>
      <c r="E6" s="256"/>
      <c r="F6" s="256">
        <f>F200</f>
        <v>0</v>
      </c>
    </row>
    <row r="7" spans="1:6" ht="15" thickTop="1" x14ac:dyDescent="0.2">
      <c r="A7" s="195"/>
      <c r="B7" s="203"/>
      <c r="C7" s="203"/>
      <c r="D7" s="203"/>
      <c r="E7" s="204"/>
      <c r="F7" s="204"/>
    </row>
    <row r="8" spans="1:6" ht="15.75" x14ac:dyDescent="0.25">
      <c r="A8" s="195"/>
      <c r="B8" s="201" t="s">
        <v>590</v>
      </c>
      <c r="C8" s="201"/>
      <c r="D8" s="201"/>
      <c r="E8" s="256"/>
      <c r="F8" s="256">
        <f>SUM(F4:F6)</f>
        <v>0</v>
      </c>
    </row>
    <row r="9" spans="1:6" ht="14.25" x14ac:dyDescent="0.2">
      <c r="A9" s="195"/>
      <c r="C9" s="195"/>
      <c r="D9" s="195"/>
      <c r="E9" s="205"/>
      <c r="F9" s="205"/>
    </row>
    <row r="10" spans="1:6" ht="15.75" x14ac:dyDescent="0.25">
      <c r="A10" s="195"/>
      <c r="B10" s="201" t="s">
        <v>591</v>
      </c>
      <c r="C10" s="195"/>
      <c r="D10" s="195"/>
      <c r="E10" s="256"/>
      <c r="F10" s="256">
        <f>F8*0.22</f>
        <v>0</v>
      </c>
    </row>
    <row r="11" spans="1:6" ht="15" thickBot="1" x14ac:dyDescent="0.25">
      <c r="A11" s="206"/>
      <c r="C11" s="195"/>
      <c r="D11" s="195"/>
      <c r="E11" s="205"/>
      <c r="F11" s="205"/>
    </row>
    <row r="12" spans="1:6" ht="15" thickTop="1" x14ac:dyDescent="0.2">
      <c r="A12" s="195"/>
      <c r="B12" s="203"/>
      <c r="C12" s="203"/>
      <c r="D12" s="203"/>
      <c r="E12" s="207"/>
      <c r="F12" s="207"/>
    </row>
    <row r="13" spans="1:6" ht="15.75" x14ac:dyDescent="0.25">
      <c r="A13" s="195"/>
      <c r="B13" s="201" t="s">
        <v>592</v>
      </c>
      <c r="C13" s="201"/>
      <c r="D13" s="201"/>
      <c r="E13" s="256"/>
      <c r="F13" s="256">
        <f>F8+F10</f>
        <v>0</v>
      </c>
    </row>
    <row r="15" spans="1:6" s="2" customFormat="1" ht="27" customHeight="1" x14ac:dyDescent="0.2">
      <c r="A15" s="163" t="s">
        <v>424</v>
      </c>
      <c r="B15" s="337" t="s">
        <v>425</v>
      </c>
      <c r="C15" s="338"/>
      <c r="D15" s="338"/>
      <c r="E15" s="338"/>
      <c r="F15" s="339"/>
    </row>
    <row r="16" spans="1:6" s="2" customFormat="1" ht="26.25" customHeight="1" x14ac:dyDescent="0.2">
      <c r="A16" s="163" t="s">
        <v>426</v>
      </c>
      <c r="B16" s="337" t="s">
        <v>427</v>
      </c>
      <c r="C16" s="338"/>
      <c r="D16" s="338"/>
      <c r="E16" s="338"/>
      <c r="F16" s="339"/>
    </row>
    <row r="17" spans="1:6" s="2" customFormat="1" ht="25.5" customHeight="1" x14ac:dyDescent="0.2">
      <c r="A17" s="163" t="s">
        <v>428</v>
      </c>
      <c r="B17" s="337" t="s">
        <v>429</v>
      </c>
      <c r="C17" s="338"/>
      <c r="D17" s="338"/>
      <c r="E17" s="338"/>
      <c r="F17" s="339"/>
    </row>
    <row r="18" spans="1:6" s="2" customFormat="1" ht="26.25" customHeight="1" x14ac:dyDescent="0.2">
      <c r="A18" s="163"/>
      <c r="B18" s="337" t="s">
        <v>430</v>
      </c>
      <c r="C18" s="338"/>
      <c r="D18" s="338"/>
      <c r="E18" s="338"/>
      <c r="F18" s="339"/>
    </row>
    <row r="19" spans="1:6" s="2" customFormat="1" ht="27" customHeight="1" x14ac:dyDescent="0.2">
      <c r="A19" s="163"/>
      <c r="B19" s="337" t="s">
        <v>723</v>
      </c>
      <c r="C19" s="338"/>
      <c r="D19" s="338"/>
      <c r="E19" s="338"/>
      <c r="F19" s="339"/>
    </row>
    <row r="20" spans="1:6" s="2" customFormat="1" ht="24" customHeight="1" x14ac:dyDescent="0.2">
      <c r="A20" s="163"/>
      <c r="B20" s="347" t="s">
        <v>431</v>
      </c>
      <c r="C20" s="348"/>
      <c r="D20" s="348"/>
      <c r="E20" s="348"/>
      <c r="F20" s="349"/>
    </row>
    <row r="21" spans="1:6" s="2" customFormat="1" ht="14.25" x14ac:dyDescent="0.2">
      <c r="A21" s="163"/>
      <c r="B21" s="337" t="s">
        <v>432</v>
      </c>
      <c r="C21" s="338"/>
      <c r="D21" s="338"/>
      <c r="E21" s="338"/>
      <c r="F21" s="339"/>
    </row>
    <row r="22" spans="1:6" s="2" customFormat="1" ht="14.25" x14ac:dyDescent="0.2">
      <c r="A22" s="162"/>
      <c r="B22" s="337" t="s">
        <v>433</v>
      </c>
      <c r="C22" s="338"/>
      <c r="D22" s="338"/>
      <c r="E22" s="338"/>
      <c r="F22" s="339"/>
    </row>
    <row r="23" spans="1:6" s="2" customFormat="1" ht="14.25" x14ac:dyDescent="0.2">
      <c r="A23" s="164"/>
      <c r="B23" s="337" t="s">
        <v>434</v>
      </c>
      <c r="C23" s="338"/>
      <c r="D23" s="338"/>
      <c r="E23" s="338"/>
      <c r="F23" s="339"/>
    </row>
    <row r="24" spans="1:6" s="2" customFormat="1" ht="27" customHeight="1" x14ac:dyDescent="0.2">
      <c r="A24" s="165"/>
      <c r="B24" s="337" t="s">
        <v>435</v>
      </c>
      <c r="C24" s="338"/>
      <c r="D24" s="338"/>
      <c r="E24" s="338"/>
      <c r="F24" s="339"/>
    </row>
    <row r="25" spans="1:6" s="2" customFormat="1" ht="27.75" customHeight="1" x14ac:dyDescent="0.2">
      <c r="A25" s="165"/>
      <c r="B25" s="337" t="s">
        <v>436</v>
      </c>
      <c r="C25" s="338"/>
      <c r="D25" s="338"/>
      <c r="E25" s="338"/>
      <c r="F25" s="339"/>
    </row>
    <row r="26" spans="1:6" s="2" customFormat="1" ht="24.75" customHeight="1" x14ac:dyDescent="0.2">
      <c r="A26" s="166" t="s">
        <v>437</v>
      </c>
      <c r="B26" s="337" t="s">
        <v>438</v>
      </c>
      <c r="C26" s="338"/>
      <c r="D26" s="338"/>
      <c r="E26" s="338"/>
      <c r="F26" s="339"/>
    </row>
    <row r="27" spans="1:6" s="2" customFormat="1" ht="25.5" customHeight="1" x14ac:dyDescent="0.2">
      <c r="A27" s="166" t="s">
        <v>439</v>
      </c>
      <c r="B27" s="337" t="s">
        <v>440</v>
      </c>
      <c r="C27" s="338"/>
      <c r="D27" s="338"/>
      <c r="E27" s="338"/>
      <c r="F27" s="339"/>
    </row>
    <row r="28" spans="1:6" s="2" customFormat="1" ht="30.75" customHeight="1" x14ac:dyDescent="0.2">
      <c r="A28" s="166" t="s">
        <v>441</v>
      </c>
      <c r="B28" s="337" t="s">
        <v>442</v>
      </c>
      <c r="C28" s="338"/>
      <c r="D28" s="338"/>
      <c r="E28" s="338"/>
      <c r="F28" s="339"/>
    </row>
    <row r="29" spans="1:6" s="2" customFormat="1" ht="30.75" customHeight="1" x14ac:dyDescent="0.2">
      <c r="A29" s="166" t="s">
        <v>724</v>
      </c>
      <c r="B29" s="337" t="s">
        <v>726</v>
      </c>
      <c r="C29" s="338"/>
      <c r="D29" s="338"/>
      <c r="E29" s="338"/>
      <c r="F29" s="339"/>
    </row>
    <row r="30" spans="1:6" s="2" customFormat="1" ht="23.25" customHeight="1" x14ac:dyDescent="0.2">
      <c r="A30" s="166" t="s">
        <v>725</v>
      </c>
      <c r="B30" s="337" t="s">
        <v>444</v>
      </c>
      <c r="C30" s="338"/>
      <c r="D30" s="338"/>
      <c r="E30" s="338"/>
      <c r="F30" s="339"/>
    </row>
    <row r="33" spans="1:6" x14ac:dyDescent="0.2">
      <c r="A33" s="367" t="s">
        <v>593</v>
      </c>
      <c r="B33" s="361" t="s">
        <v>594</v>
      </c>
      <c r="C33" s="362"/>
      <c r="D33" s="362"/>
      <c r="E33" s="362"/>
      <c r="F33" s="363"/>
    </row>
    <row r="34" spans="1:6" x14ac:dyDescent="0.2">
      <c r="A34" s="368"/>
      <c r="B34" s="364"/>
      <c r="C34" s="365"/>
      <c r="D34" s="365"/>
      <c r="E34" s="365"/>
      <c r="F34" s="366"/>
    </row>
    <row r="35" spans="1:6" x14ac:dyDescent="0.2">
      <c r="A35" s="208"/>
      <c r="B35" s="209" t="s">
        <v>595</v>
      </c>
      <c r="C35" s="210"/>
      <c r="D35" s="211"/>
      <c r="E35" s="212"/>
      <c r="F35" s="212"/>
    </row>
    <row r="36" spans="1:6" x14ac:dyDescent="0.2">
      <c r="A36" s="208"/>
      <c r="B36" s="213"/>
      <c r="C36" s="214"/>
      <c r="D36" s="215"/>
      <c r="E36" s="212"/>
      <c r="F36" s="212"/>
    </row>
    <row r="37" spans="1:6" ht="38.25" x14ac:dyDescent="0.2">
      <c r="A37" s="208">
        <v>1</v>
      </c>
      <c r="B37" s="216" t="s">
        <v>596</v>
      </c>
      <c r="C37" s="214" t="s">
        <v>115</v>
      </c>
      <c r="D37" s="215">
        <v>1</v>
      </c>
      <c r="E37" s="386">
        <v>0</v>
      </c>
      <c r="F37" s="212">
        <f t="shared" ref="F37:F44" si="0">D37*E37</f>
        <v>0</v>
      </c>
    </row>
    <row r="38" spans="1:6" ht="38.25" x14ac:dyDescent="0.2">
      <c r="A38" s="208" t="s">
        <v>597</v>
      </c>
      <c r="B38" s="216" t="s">
        <v>598</v>
      </c>
      <c r="C38" s="214" t="s">
        <v>115</v>
      </c>
      <c r="D38" s="215">
        <v>1</v>
      </c>
      <c r="E38" s="386">
        <v>0</v>
      </c>
      <c r="F38" s="212">
        <f>D38*E38</f>
        <v>0</v>
      </c>
    </row>
    <row r="39" spans="1:6" ht="51" x14ac:dyDescent="0.2">
      <c r="A39" s="208">
        <v>2</v>
      </c>
      <c r="B39" s="216" t="s">
        <v>599</v>
      </c>
      <c r="C39" s="214" t="s">
        <v>115</v>
      </c>
      <c r="D39" s="215">
        <v>2</v>
      </c>
      <c r="E39" s="386">
        <v>0</v>
      </c>
      <c r="F39" s="212">
        <f t="shared" si="0"/>
        <v>0</v>
      </c>
    </row>
    <row r="40" spans="1:6" ht="25.5" x14ac:dyDescent="0.2">
      <c r="A40" s="208">
        <v>3</v>
      </c>
      <c r="B40" s="216" t="s">
        <v>600</v>
      </c>
      <c r="C40" s="214" t="s">
        <v>115</v>
      </c>
      <c r="D40" s="215">
        <v>2</v>
      </c>
      <c r="E40" s="386">
        <v>0</v>
      </c>
      <c r="F40" s="212">
        <f t="shared" si="0"/>
        <v>0</v>
      </c>
    </row>
    <row r="41" spans="1:6" ht="51" x14ac:dyDescent="0.2">
      <c r="A41" s="208">
        <v>4</v>
      </c>
      <c r="B41" s="216" t="s">
        <v>601</v>
      </c>
      <c r="C41" s="214" t="s">
        <v>115</v>
      </c>
      <c r="D41" s="215">
        <v>2</v>
      </c>
      <c r="E41" s="386">
        <v>0</v>
      </c>
      <c r="F41" s="212">
        <f>D41*E41</f>
        <v>0</v>
      </c>
    </row>
    <row r="42" spans="1:6" ht="27" customHeight="1" x14ac:dyDescent="0.2">
      <c r="A42" s="208" t="s">
        <v>602</v>
      </c>
      <c r="B42" s="216" t="s">
        <v>603</v>
      </c>
      <c r="C42" s="214" t="s">
        <v>115</v>
      </c>
      <c r="D42" s="215">
        <v>2</v>
      </c>
      <c r="E42" s="386">
        <v>0</v>
      </c>
      <c r="F42" s="212">
        <f>D42*E42</f>
        <v>0</v>
      </c>
    </row>
    <row r="43" spans="1:6" ht="52.5" customHeight="1" x14ac:dyDescent="0.2">
      <c r="A43" s="208">
        <v>5</v>
      </c>
      <c r="B43" s="216" t="s">
        <v>604</v>
      </c>
      <c r="C43" s="214" t="s">
        <v>115</v>
      </c>
      <c r="D43" s="215">
        <v>2</v>
      </c>
      <c r="E43" s="386">
        <v>0</v>
      </c>
      <c r="F43" s="212">
        <f t="shared" si="0"/>
        <v>0</v>
      </c>
    </row>
    <row r="44" spans="1:6" ht="51" x14ac:dyDescent="0.2">
      <c r="A44" s="208">
        <v>6</v>
      </c>
      <c r="B44" s="216" t="s">
        <v>605</v>
      </c>
      <c r="C44" s="214" t="s">
        <v>115</v>
      </c>
      <c r="D44" s="215">
        <v>1</v>
      </c>
      <c r="E44" s="386">
        <v>0</v>
      </c>
      <c r="F44" s="212">
        <f t="shared" si="0"/>
        <v>0</v>
      </c>
    </row>
    <row r="45" spans="1:6" ht="54" customHeight="1" x14ac:dyDescent="0.2">
      <c r="A45" s="208">
        <v>7</v>
      </c>
      <c r="B45" s="216" t="s">
        <v>606</v>
      </c>
      <c r="C45" s="214" t="s">
        <v>115</v>
      </c>
      <c r="D45" s="215">
        <v>1</v>
      </c>
      <c r="E45" s="386">
        <v>0</v>
      </c>
      <c r="F45" s="212">
        <f>D45*E45</f>
        <v>0</v>
      </c>
    </row>
    <row r="46" spans="1:6" s="202" customFormat="1" ht="17.100000000000001" customHeight="1" x14ac:dyDescent="0.2">
      <c r="A46" s="208">
        <v>8</v>
      </c>
      <c r="B46" s="216" t="s">
        <v>607</v>
      </c>
      <c r="C46" s="214" t="s">
        <v>115</v>
      </c>
      <c r="D46" s="215">
        <v>2</v>
      </c>
      <c r="E46" s="386">
        <v>0</v>
      </c>
      <c r="F46" s="212">
        <f>D46*E46</f>
        <v>0</v>
      </c>
    </row>
    <row r="47" spans="1:6" ht="38.25" x14ac:dyDescent="0.2">
      <c r="A47" s="208">
        <v>9</v>
      </c>
      <c r="B47" s="216" t="s">
        <v>608</v>
      </c>
      <c r="C47" s="214" t="s">
        <v>115</v>
      </c>
      <c r="D47" s="215">
        <v>1</v>
      </c>
      <c r="E47" s="386">
        <v>0</v>
      </c>
      <c r="F47" s="212">
        <f>D47*E47</f>
        <v>0</v>
      </c>
    </row>
    <row r="48" spans="1:6" ht="38.25" x14ac:dyDescent="0.2">
      <c r="A48" s="208">
        <v>10</v>
      </c>
      <c r="B48" s="216" t="s">
        <v>609</v>
      </c>
      <c r="C48" s="214" t="s">
        <v>115</v>
      </c>
      <c r="D48" s="215">
        <v>1</v>
      </c>
      <c r="E48" s="386">
        <v>0</v>
      </c>
      <c r="F48" s="212">
        <f>D48*E48</f>
        <v>0</v>
      </c>
    </row>
    <row r="49" spans="1:6" x14ac:dyDescent="0.2">
      <c r="A49" s="208">
        <v>11</v>
      </c>
      <c r="B49" s="216" t="s">
        <v>610</v>
      </c>
      <c r="C49" s="214" t="s">
        <v>115</v>
      </c>
      <c r="D49" s="215">
        <v>3</v>
      </c>
      <c r="E49" s="386">
        <v>0</v>
      </c>
      <c r="F49" s="212">
        <f t="shared" ref="F49:F54" si="1">D49*E49</f>
        <v>0</v>
      </c>
    </row>
    <row r="50" spans="1:6" ht="25.5" x14ac:dyDescent="0.2">
      <c r="A50" s="208">
        <v>12</v>
      </c>
      <c r="B50" s="216" t="s">
        <v>611</v>
      </c>
      <c r="C50" s="214" t="s">
        <v>115</v>
      </c>
      <c r="D50" s="215">
        <v>2</v>
      </c>
      <c r="E50" s="217">
        <v>0</v>
      </c>
      <c r="F50" s="212">
        <f t="shared" si="1"/>
        <v>0</v>
      </c>
    </row>
    <row r="51" spans="1:6" x14ac:dyDescent="0.2">
      <c r="A51" s="208">
        <v>13</v>
      </c>
      <c r="B51" s="216" t="s">
        <v>612</v>
      </c>
      <c r="C51" s="214" t="s">
        <v>115</v>
      </c>
      <c r="D51" s="215">
        <v>2</v>
      </c>
      <c r="E51" s="217">
        <v>0</v>
      </c>
      <c r="F51" s="212">
        <f t="shared" si="1"/>
        <v>0</v>
      </c>
    </row>
    <row r="52" spans="1:6" s="202" customFormat="1" ht="17.100000000000001" customHeight="1" x14ac:dyDescent="0.2">
      <c r="A52" s="208">
        <v>14</v>
      </c>
      <c r="B52" s="216" t="s">
        <v>613</v>
      </c>
      <c r="C52" s="214" t="s">
        <v>115</v>
      </c>
      <c r="D52" s="215">
        <v>1</v>
      </c>
      <c r="E52" s="217">
        <v>0</v>
      </c>
      <c r="F52" s="212">
        <f t="shared" si="1"/>
        <v>0</v>
      </c>
    </row>
    <row r="53" spans="1:6" ht="25.5" x14ac:dyDescent="0.2">
      <c r="A53" s="208">
        <v>15</v>
      </c>
      <c r="B53" s="216" t="s">
        <v>614</v>
      </c>
      <c r="C53" s="214" t="s">
        <v>115</v>
      </c>
      <c r="D53" s="215">
        <v>2</v>
      </c>
      <c r="E53" s="217">
        <v>0</v>
      </c>
      <c r="F53" s="212">
        <f t="shared" si="1"/>
        <v>0</v>
      </c>
    </row>
    <row r="54" spans="1:6" x14ac:dyDescent="0.2">
      <c r="A54" s="208">
        <v>16</v>
      </c>
      <c r="B54" s="216" t="s">
        <v>615</v>
      </c>
      <c r="C54" s="214" t="s">
        <v>115</v>
      </c>
      <c r="D54" s="215">
        <v>2</v>
      </c>
      <c r="E54" s="217">
        <v>0</v>
      </c>
      <c r="F54" s="212">
        <f t="shared" si="1"/>
        <v>0</v>
      </c>
    </row>
    <row r="55" spans="1:6" ht="27.75" customHeight="1" x14ac:dyDescent="0.2">
      <c r="A55" s="208">
        <v>17</v>
      </c>
      <c r="B55" s="216" t="s">
        <v>616</v>
      </c>
      <c r="C55" s="214" t="s">
        <v>115</v>
      </c>
      <c r="D55" s="215">
        <v>2</v>
      </c>
      <c r="E55" s="217">
        <v>0</v>
      </c>
      <c r="F55" s="212">
        <f>D55*E55</f>
        <v>0</v>
      </c>
    </row>
    <row r="56" spans="1:6" x14ac:dyDescent="0.2">
      <c r="A56" s="208">
        <v>18</v>
      </c>
      <c r="B56" s="216" t="s">
        <v>617</v>
      </c>
      <c r="C56" s="214" t="s">
        <v>115</v>
      </c>
      <c r="D56" s="218">
        <v>2</v>
      </c>
      <c r="E56" s="217">
        <v>0</v>
      </c>
      <c r="F56" s="212">
        <f>D56*E56</f>
        <v>0</v>
      </c>
    </row>
    <row r="57" spans="1:6" ht="25.5" x14ac:dyDescent="0.2">
      <c r="A57" s="208">
        <v>19</v>
      </c>
      <c r="B57" s="216" t="s">
        <v>618</v>
      </c>
      <c r="C57" s="214" t="s">
        <v>115</v>
      </c>
      <c r="D57" s="218">
        <v>2</v>
      </c>
      <c r="E57" s="217">
        <v>0</v>
      </c>
      <c r="F57" s="212">
        <f>D57*E57</f>
        <v>0</v>
      </c>
    </row>
    <row r="58" spans="1:6" s="202" customFormat="1" ht="17.100000000000001" customHeight="1" x14ac:dyDescent="0.2">
      <c r="A58" s="208"/>
      <c r="B58" s="219"/>
      <c r="C58" s="214"/>
      <c r="D58" s="215"/>
      <c r="E58" s="386"/>
      <c r="F58" s="212"/>
    </row>
    <row r="59" spans="1:6" ht="25.5" x14ac:dyDescent="0.2">
      <c r="A59" s="208"/>
      <c r="B59" s="220" t="s">
        <v>619</v>
      </c>
      <c r="C59" s="210"/>
      <c r="D59" s="211"/>
      <c r="E59" s="386"/>
      <c r="F59" s="212"/>
    </row>
    <row r="60" spans="1:6" x14ac:dyDescent="0.2">
      <c r="A60" s="208"/>
      <c r="B60" s="221"/>
      <c r="C60" s="214"/>
      <c r="D60" s="215"/>
      <c r="E60" s="386"/>
      <c r="F60" s="212"/>
    </row>
    <row r="61" spans="1:6" ht="25.5" x14ac:dyDescent="0.2">
      <c r="A61" s="208">
        <v>20</v>
      </c>
      <c r="B61" s="219" t="s">
        <v>620</v>
      </c>
      <c r="C61" s="214" t="s">
        <v>145</v>
      </c>
      <c r="D61" s="215">
        <v>22</v>
      </c>
      <c r="E61" s="386">
        <v>0</v>
      </c>
      <c r="F61" s="212">
        <f>D61*E61</f>
        <v>0</v>
      </c>
    </row>
    <row r="62" spans="1:6" ht="51" customHeight="1" x14ac:dyDescent="0.2">
      <c r="A62" s="208">
        <v>21</v>
      </c>
      <c r="B62" s="219" t="s">
        <v>621</v>
      </c>
      <c r="C62" s="214" t="s">
        <v>145</v>
      </c>
      <c r="D62" s="222">
        <v>15</v>
      </c>
      <c r="E62" s="386">
        <v>0</v>
      </c>
      <c r="F62" s="212">
        <f>D62*E62</f>
        <v>0</v>
      </c>
    </row>
    <row r="63" spans="1:6" s="202" customFormat="1" ht="52.5" customHeight="1" x14ac:dyDescent="0.2">
      <c r="A63" s="208">
        <v>22</v>
      </c>
      <c r="B63" s="219" t="s">
        <v>622</v>
      </c>
      <c r="C63" s="214" t="s">
        <v>145</v>
      </c>
      <c r="D63" s="222">
        <v>7</v>
      </c>
      <c r="E63" s="386">
        <v>0</v>
      </c>
      <c r="F63" s="212">
        <f>D63*E63</f>
        <v>0</v>
      </c>
    </row>
    <row r="64" spans="1:6" x14ac:dyDescent="0.2">
      <c r="A64" s="208"/>
      <c r="B64" s="219"/>
      <c r="C64" s="214"/>
      <c r="D64" s="215"/>
      <c r="E64" s="386"/>
      <c r="F64" s="212"/>
    </row>
    <row r="65" spans="1:6" x14ac:dyDescent="0.2">
      <c r="A65" s="208"/>
      <c r="B65" s="220" t="s">
        <v>623</v>
      </c>
      <c r="C65" s="210"/>
      <c r="D65" s="211"/>
      <c r="E65" s="386"/>
      <c r="F65" s="212"/>
    </row>
    <row r="66" spans="1:6" x14ac:dyDescent="0.2">
      <c r="A66" s="208"/>
      <c r="B66" s="221"/>
      <c r="C66" s="214"/>
      <c r="D66" s="215"/>
      <c r="E66" s="386"/>
      <c r="F66" s="212"/>
    </row>
    <row r="67" spans="1:6" s="202" customFormat="1" ht="63.75" x14ac:dyDescent="0.2">
      <c r="A67" s="208">
        <v>23</v>
      </c>
      <c r="B67" s="219" t="s">
        <v>624</v>
      </c>
      <c r="C67" s="214" t="s">
        <v>145</v>
      </c>
      <c r="D67" s="215">
        <v>50</v>
      </c>
      <c r="E67" s="386">
        <v>0</v>
      </c>
      <c r="F67" s="212">
        <f>D67*E67</f>
        <v>0</v>
      </c>
    </row>
    <row r="68" spans="1:6" ht="63.75" x14ac:dyDescent="0.2">
      <c r="A68" s="208">
        <v>24</v>
      </c>
      <c r="B68" s="219" t="s">
        <v>625</v>
      </c>
      <c r="C68" s="214" t="s">
        <v>145</v>
      </c>
      <c r="D68" s="215">
        <v>18</v>
      </c>
      <c r="E68" s="386">
        <v>0</v>
      </c>
      <c r="F68" s="212">
        <f>D68*E68</f>
        <v>0</v>
      </c>
    </row>
    <row r="69" spans="1:6" ht="63.75" x14ac:dyDescent="0.2">
      <c r="A69" s="208">
        <v>25</v>
      </c>
      <c r="B69" s="219" t="s">
        <v>626</v>
      </c>
      <c r="C69" s="214" t="s">
        <v>145</v>
      </c>
      <c r="D69" s="215">
        <v>9</v>
      </c>
      <c r="E69" s="386">
        <v>0</v>
      </c>
      <c r="F69" s="212">
        <f>D69*E69</f>
        <v>0</v>
      </c>
    </row>
    <row r="70" spans="1:6" x14ac:dyDescent="0.2">
      <c r="A70" s="208"/>
      <c r="B70" s="219"/>
      <c r="C70" s="214"/>
      <c r="D70" s="215"/>
      <c r="E70" s="386"/>
      <c r="F70" s="212"/>
    </row>
    <row r="71" spans="1:6" x14ac:dyDescent="0.2">
      <c r="A71" s="208"/>
      <c r="B71" s="220" t="s">
        <v>627</v>
      </c>
      <c r="C71" s="210"/>
      <c r="D71" s="211"/>
      <c r="E71" s="386"/>
      <c r="F71" s="212"/>
    </row>
    <row r="72" spans="1:6" x14ac:dyDescent="0.2">
      <c r="A72" s="208"/>
      <c r="B72" s="219"/>
      <c r="C72" s="214"/>
      <c r="D72" s="215"/>
      <c r="E72" s="386"/>
      <c r="F72" s="212"/>
    </row>
    <row r="73" spans="1:6" x14ac:dyDescent="0.2">
      <c r="A73" s="208">
        <v>26</v>
      </c>
      <c r="B73" s="219" t="s">
        <v>628</v>
      </c>
      <c r="C73" s="214" t="s">
        <v>115</v>
      </c>
      <c r="D73" s="215">
        <v>2</v>
      </c>
      <c r="E73" s="386">
        <v>0</v>
      </c>
      <c r="F73" s="212">
        <f>D73*E73</f>
        <v>0</v>
      </c>
    </row>
    <row r="74" spans="1:6" s="202" customFormat="1" ht="89.25" x14ac:dyDescent="0.2">
      <c r="A74" s="208">
        <v>27</v>
      </c>
      <c r="B74" s="219" t="s">
        <v>629</v>
      </c>
      <c r="C74" s="214" t="s">
        <v>115</v>
      </c>
      <c r="D74" s="215">
        <v>10</v>
      </c>
      <c r="E74" s="386">
        <v>0</v>
      </c>
      <c r="F74" s="212">
        <f>D74*E74</f>
        <v>0</v>
      </c>
    </row>
    <row r="75" spans="1:6" x14ac:dyDescent="0.2">
      <c r="A75" s="208"/>
      <c r="B75" s="219"/>
      <c r="C75" s="214"/>
      <c r="D75" s="215"/>
      <c r="E75" s="386"/>
      <c r="F75" s="212"/>
    </row>
    <row r="76" spans="1:6" x14ac:dyDescent="0.2">
      <c r="A76" s="208"/>
      <c r="B76" s="220" t="s">
        <v>630</v>
      </c>
      <c r="C76" s="210"/>
      <c r="D76" s="211"/>
      <c r="E76" s="386"/>
      <c r="F76" s="212"/>
    </row>
    <row r="77" spans="1:6" x14ac:dyDescent="0.2">
      <c r="A77" s="208"/>
      <c r="B77" s="219"/>
      <c r="C77" s="214"/>
      <c r="D77" s="215"/>
      <c r="E77" s="386"/>
      <c r="F77" s="212"/>
    </row>
    <row r="78" spans="1:6" ht="51" x14ac:dyDescent="0.2">
      <c r="A78" s="208">
        <v>28</v>
      </c>
      <c r="B78" s="219" t="s">
        <v>631</v>
      </c>
      <c r="C78" s="214" t="s">
        <v>118</v>
      </c>
      <c r="D78" s="222">
        <v>8</v>
      </c>
      <c r="E78" s="386">
        <v>0</v>
      </c>
      <c r="F78" s="212">
        <f>D78*E78</f>
        <v>0</v>
      </c>
    </row>
    <row r="79" spans="1:6" x14ac:dyDescent="0.2">
      <c r="A79" s="208"/>
      <c r="B79" s="219"/>
      <c r="C79" s="214"/>
      <c r="D79" s="222"/>
      <c r="E79" s="386"/>
      <c r="F79" s="212"/>
    </row>
    <row r="80" spans="1:6" x14ac:dyDescent="0.2">
      <c r="A80" s="208"/>
      <c r="B80" s="220" t="s">
        <v>632</v>
      </c>
      <c r="C80" s="210"/>
      <c r="D80" s="211"/>
      <c r="E80" s="386"/>
      <c r="F80" s="212"/>
    </row>
    <row r="81" spans="1:6" x14ac:dyDescent="0.2">
      <c r="A81" s="208"/>
      <c r="B81" s="219"/>
      <c r="C81" s="214"/>
      <c r="D81" s="222"/>
      <c r="E81" s="386"/>
      <c r="F81" s="212"/>
    </row>
    <row r="82" spans="1:6" s="202" customFormat="1" ht="38.25" x14ac:dyDescent="0.2">
      <c r="A82" s="208">
        <v>29</v>
      </c>
      <c r="B82" s="219" t="s">
        <v>633</v>
      </c>
      <c r="C82" s="214" t="s">
        <v>115</v>
      </c>
      <c r="D82" s="215">
        <v>1</v>
      </c>
      <c r="E82" s="386">
        <v>0</v>
      </c>
      <c r="F82" s="212">
        <f>D82*E82</f>
        <v>0</v>
      </c>
    </row>
    <row r="83" spans="1:6" ht="25.5" x14ac:dyDescent="0.2">
      <c r="A83" s="208">
        <v>30</v>
      </c>
      <c r="B83" s="219" t="s">
        <v>634</v>
      </c>
      <c r="C83" s="214" t="s">
        <v>115</v>
      </c>
      <c r="D83" s="215">
        <v>1</v>
      </c>
      <c r="E83" s="386">
        <v>0</v>
      </c>
      <c r="F83" s="212">
        <f>D83*E83</f>
        <v>0</v>
      </c>
    </row>
    <row r="84" spans="1:6" x14ac:dyDescent="0.2">
      <c r="A84" s="208"/>
      <c r="B84" s="219"/>
      <c r="C84" s="214"/>
      <c r="D84" s="215"/>
      <c r="E84" s="386"/>
      <c r="F84" s="212"/>
    </row>
    <row r="85" spans="1:6" x14ac:dyDescent="0.2">
      <c r="A85" s="208"/>
      <c r="B85" s="209" t="s">
        <v>635</v>
      </c>
      <c r="C85" s="210"/>
      <c r="D85" s="211"/>
      <c r="E85" s="386"/>
      <c r="F85" s="212"/>
    </row>
    <row r="86" spans="1:6" x14ac:dyDescent="0.2">
      <c r="A86" s="208"/>
      <c r="B86" s="213"/>
      <c r="C86" s="214"/>
      <c r="D86" s="215"/>
      <c r="E86" s="386"/>
      <c r="F86" s="212"/>
    </row>
    <row r="87" spans="1:6" x14ac:dyDescent="0.2">
      <c r="A87" s="208">
        <v>33</v>
      </c>
      <c r="B87" s="223" t="s">
        <v>636</v>
      </c>
      <c r="C87" s="214" t="s">
        <v>87</v>
      </c>
      <c r="D87" s="215">
        <v>12</v>
      </c>
      <c r="E87" s="386">
        <v>0</v>
      </c>
      <c r="F87" s="212">
        <f>D87*E87</f>
        <v>0</v>
      </c>
    </row>
    <row r="88" spans="1:6" x14ac:dyDescent="0.2">
      <c r="A88" s="208">
        <v>34</v>
      </c>
      <c r="B88" s="223" t="s">
        <v>637</v>
      </c>
      <c r="C88" s="214" t="s">
        <v>87</v>
      </c>
      <c r="D88" s="215">
        <v>12</v>
      </c>
      <c r="E88" s="386">
        <v>0</v>
      </c>
      <c r="F88" s="212">
        <f>D88*E88</f>
        <v>0</v>
      </c>
    </row>
    <row r="89" spans="1:6" x14ac:dyDescent="0.2">
      <c r="A89" s="208"/>
      <c r="B89" s="223"/>
      <c r="C89" s="214"/>
      <c r="D89" s="215"/>
      <c r="E89" s="386"/>
      <c r="F89" s="212"/>
    </row>
    <row r="90" spans="1:6" ht="15" x14ac:dyDescent="0.25">
      <c r="A90" s="224"/>
      <c r="B90" s="225" t="s">
        <v>638</v>
      </c>
      <c r="C90" s="226"/>
      <c r="D90" s="227"/>
      <c r="E90" s="387"/>
      <c r="F90" s="228">
        <f>SUM(F37:F88)</f>
        <v>0</v>
      </c>
    </row>
    <row r="91" spans="1:6" x14ac:dyDescent="0.2">
      <c r="E91" s="388"/>
    </row>
    <row r="93" spans="1:6" x14ac:dyDescent="0.2">
      <c r="A93" s="358" t="s">
        <v>639</v>
      </c>
      <c r="B93" s="359" t="s">
        <v>640</v>
      </c>
      <c r="C93" s="359"/>
      <c r="D93" s="359"/>
      <c r="E93" s="359"/>
      <c r="F93" s="359"/>
    </row>
    <row r="94" spans="1:6" ht="15" customHeight="1" x14ac:dyDescent="0.2">
      <c r="A94" s="358"/>
      <c r="B94" s="359"/>
      <c r="C94" s="359"/>
      <c r="D94" s="359"/>
      <c r="E94" s="359"/>
      <c r="F94" s="359"/>
    </row>
    <row r="95" spans="1:6" x14ac:dyDescent="0.2">
      <c r="A95" s="229"/>
      <c r="B95" s="230"/>
      <c r="C95" s="214"/>
      <c r="D95" s="215"/>
      <c r="E95" s="386"/>
      <c r="F95" s="231"/>
    </row>
    <row r="96" spans="1:6" ht="38.25" x14ac:dyDescent="0.2">
      <c r="A96" s="229">
        <v>1</v>
      </c>
      <c r="B96" s="232" t="s">
        <v>641</v>
      </c>
      <c r="C96" s="214"/>
      <c r="D96" s="214"/>
      <c r="E96" s="386"/>
      <c r="F96" s="233"/>
    </row>
    <row r="97" spans="1:8" s="202" customFormat="1" ht="89.25" x14ac:dyDescent="0.2">
      <c r="A97" s="229"/>
      <c r="B97" s="232" t="s">
        <v>642</v>
      </c>
      <c r="C97" s="214"/>
      <c r="D97" s="214"/>
      <c r="E97" s="386"/>
      <c r="F97" s="233"/>
    </row>
    <row r="98" spans="1:8" x14ac:dyDescent="0.2">
      <c r="A98" s="229"/>
      <c r="B98" s="230" t="s">
        <v>643</v>
      </c>
      <c r="C98" s="214" t="s">
        <v>145</v>
      </c>
      <c r="D98" s="215">
        <v>90</v>
      </c>
      <c r="E98" s="386">
        <v>0</v>
      </c>
      <c r="F98" s="231">
        <f t="shared" ref="F98:F108" si="2">D98*E98</f>
        <v>0</v>
      </c>
    </row>
    <row r="99" spans="1:8" x14ac:dyDescent="0.2">
      <c r="A99" s="229"/>
      <c r="B99" s="230" t="s">
        <v>644</v>
      </c>
      <c r="C99" s="214" t="s">
        <v>145</v>
      </c>
      <c r="D99" s="215">
        <v>12</v>
      </c>
      <c r="E99" s="386">
        <v>0</v>
      </c>
      <c r="F99" s="231">
        <f t="shared" si="2"/>
        <v>0</v>
      </c>
    </row>
    <row r="100" spans="1:8" x14ac:dyDescent="0.2">
      <c r="A100" s="229">
        <v>2</v>
      </c>
      <c r="B100" s="232" t="s">
        <v>645</v>
      </c>
      <c r="C100" s="214" t="s">
        <v>115</v>
      </c>
      <c r="D100" s="215">
        <v>1</v>
      </c>
      <c r="E100" s="386">
        <v>0</v>
      </c>
      <c r="F100" s="231">
        <f t="shared" si="2"/>
        <v>0</v>
      </c>
    </row>
    <row r="101" spans="1:8" ht="25.5" x14ac:dyDescent="0.2">
      <c r="A101" s="229">
        <v>3</v>
      </c>
      <c r="B101" s="234" t="s">
        <v>646</v>
      </c>
      <c r="C101" s="214" t="s">
        <v>115</v>
      </c>
      <c r="D101" s="215">
        <v>1</v>
      </c>
      <c r="E101" s="386">
        <v>0</v>
      </c>
      <c r="F101" s="231">
        <f t="shared" si="2"/>
        <v>0</v>
      </c>
    </row>
    <row r="102" spans="1:8" ht="38.25" x14ac:dyDescent="0.2">
      <c r="A102" s="229">
        <v>4</v>
      </c>
      <c r="B102" s="219" t="s">
        <v>647</v>
      </c>
      <c r="C102" s="214" t="s">
        <v>115</v>
      </c>
      <c r="D102" s="235">
        <v>2</v>
      </c>
      <c r="E102" s="386">
        <v>0</v>
      </c>
      <c r="F102" s="212">
        <f t="shared" si="2"/>
        <v>0</v>
      </c>
    </row>
    <row r="103" spans="1:8" ht="38.25" x14ac:dyDescent="0.2">
      <c r="A103" s="229">
        <v>5</v>
      </c>
      <c r="B103" s="219" t="s">
        <v>648</v>
      </c>
      <c r="C103" s="214" t="s">
        <v>115</v>
      </c>
      <c r="D103" s="235">
        <v>2</v>
      </c>
      <c r="E103" s="386">
        <v>0</v>
      </c>
      <c r="F103" s="212">
        <f t="shared" si="2"/>
        <v>0</v>
      </c>
      <c r="G103" s="197"/>
      <c r="H103" s="197"/>
    </row>
    <row r="104" spans="1:8" ht="25.5" x14ac:dyDescent="0.2">
      <c r="A104" s="229">
        <v>6</v>
      </c>
      <c r="B104" s="219" t="s">
        <v>649</v>
      </c>
      <c r="C104" s="214" t="s">
        <v>115</v>
      </c>
      <c r="D104" s="235">
        <v>1</v>
      </c>
      <c r="E104" s="386">
        <v>0</v>
      </c>
      <c r="F104" s="212">
        <f t="shared" si="2"/>
        <v>0</v>
      </c>
      <c r="G104" s="197"/>
      <c r="H104" s="197"/>
    </row>
    <row r="105" spans="1:8" ht="25.5" x14ac:dyDescent="0.2">
      <c r="A105" s="229">
        <v>7</v>
      </c>
      <c r="B105" s="219" t="s">
        <v>650</v>
      </c>
      <c r="C105" s="214" t="s">
        <v>115</v>
      </c>
      <c r="D105" s="235">
        <v>6</v>
      </c>
      <c r="E105" s="386">
        <v>0</v>
      </c>
      <c r="F105" s="212">
        <f t="shared" si="2"/>
        <v>0</v>
      </c>
    </row>
    <row r="106" spans="1:8" ht="51" x14ac:dyDescent="0.2">
      <c r="A106" s="229">
        <v>8</v>
      </c>
      <c r="B106" s="219" t="s">
        <v>651</v>
      </c>
      <c r="C106" s="214" t="s">
        <v>115</v>
      </c>
      <c r="D106" s="236">
        <v>1</v>
      </c>
      <c r="E106" s="386">
        <v>0</v>
      </c>
      <c r="F106" s="212">
        <f t="shared" si="2"/>
        <v>0</v>
      </c>
    </row>
    <row r="107" spans="1:8" ht="15" customHeight="1" x14ac:dyDescent="0.2">
      <c r="A107" s="229">
        <v>9</v>
      </c>
      <c r="B107" s="219" t="s">
        <v>652</v>
      </c>
      <c r="C107" s="214" t="s">
        <v>115</v>
      </c>
      <c r="D107" s="236">
        <v>1</v>
      </c>
      <c r="E107" s="386">
        <v>0</v>
      </c>
      <c r="F107" s="212">
        <f t="shared" si="2"/>
        <v>0</v>
      </c>
    </row>
    <row r="108" spans="1:8" x14ac:dyDescent="0.2">
      <c r="A108" s="229">
        <v>10</v>
      </c>
      <c r="B108" s="216" t="s">
        <v>653</v>
      </c>
      <c r="C108" s="214" t="s">
        <v>115</v>
      </c>
      <c r="D108" s="236">
        <v>2</v>
      </c>
      <c r="E108" s="386">
        <v>0</v>
      </c>
      <c r="F108" s="237">
        <f t="shared" si="2"/>
        <v>0</v>
      </c>
    </row>
    <row r="109" spans="1:8" x14ac:dyDescent="0.2">
      <c r="A109" s="229"/>
      <c r="B109" s="234"/>
      <c r="C109" s="214"/>
      <c r="D109" s="215"/>
      <c r="E109" s="386"/>
      <c r="F109" s="231"/>
    </row>
    <row r="110" spans="1:8" x14ac:dyDescent="0.2">
      <c r="A110" s="238"/>
      <c r="B110" s="239" t="s">
        <v>654</v>
      </c>
      <c r="C110" s="210"/>
      <c r="D110" s="211"/>
      <c r="E110" s="386"/>
      <c r="F110" s="231"/>
    </row>
    <row r="111" spans="1:8" x14ac:dyDescent="0.2">
      <c r="A111" s="229"/>
      <c r="B111" s="234"/>
      <c r="C111" s="214"/>
      <c r="D111" s="215"/>
      <c r="E111" s="386"/>
      <c r="F111" s="231"/>
    </row>
    <row r="112" spans="1:8" ht="245.25" customHeight="1" x14ac:dyDescent="0.2">
      <c r="A112" s="229">
        <v>11</v>
      </c>
      <c r="B112" s="216" t="s">
        <v>655</v>
      </c>
      <c r="C112" s="214" t="s">
        <v>115</v>
      </c>
      <c r="D112" s="215">
        <v>1</v>
      </c>
      <c r="E112" s="386">
        <v>0</v>
      </c>
      <c r="F112" s="231">
        <f>D112*E112</f>
        <v>0</v>
      </c>
    </row>
    <row r="113" spans="1:6" ht="114.75" x14ac:dyDescent="0.2">
      <c r="A113" s="229">
        <v>12</v>
      </c>
      <c r="B113" s="216" t="s">
        <v>656</v>
      </c>
      <c r="C113" s="214" t="s">
        <v>115</v>
      </c>
      <c r="D113" s="215">
        <v>1</v>
      </c>
      <c r="E113" s="386">
        <v>0</v>
      </c>
      <c r="F113" s="231">
        <f>D113*E113</f>
        <v>0</v>
      </c>
    </row>
    <row r="114" spans="1:6" ht="38.25" x14ac:dyDescent="0.2">
      <c r="A114" s="229">
        <v>13</v>
      </c>
      <c r="B114" s="216" t="s">
        <v>657</v>
      </c>
      <c r="C114" s="214" t="s">
        <v>115</v>
      </c>
      <c r="D114" s="215">
        <v>1</v>
      </c>
      <c r="E114" s="386">
        <v>0</v>
      </c>
      <c r="F114" s="231">
        <f t="shared" ref="F114:F129" si="3">D114*E114</f>
        <v>0</v>
      </c>
    </row>
    <row r="115" spans="1:6" ht="63.75" x14ac:dyDescent="0.2">
      <c r="A115" s="229">
        <v>14</v>
      </c>
      <c r="B115" s="216" t="s">
        <v>658</v>
      </c>
      <c r="C115" s="214" t="s">
        <v>115</v>
      </c>
      <c r="D115" s="215">
        <v>1</v>
      </c>
      <c r="E115" s="386">
        <v>0</v>
      </c>
      <c r="F115" s="231">
        <f t="shared" si="3"/>
        <v>0</v>
      </c>
    </row>
    <row r="116" spans="1:6" ht="191.25" x14ac:dyDescent="0.2">
      <c r="A116" s="229">
        <v>15</v>
      </c>
      <c r="B116" s="216" t="s">
        <v>659</v>
      </c>
      <c r="C116" s="214" t="s">
        <v>115</v>
      </c>
      <c r="D116" s="215">
        <v>1</v>
      </c>
      <c r="E116" s="386">
        <v>0</v>
      </c>
      <c r="F116" s="231">
        <f t="shared" si="3"/>
        <v>0</v>
      </c>
    </row>
    <row r="117" spans="1:6" x14ac:dyDescent="0.2">
      <c r="A117" s="229">
        <v>16</v>
      </c>
      <c r="B117" s="216" t="s">
        <v>660</v>
      </c>
      <c r="C117" s="214" t="s">
        <v>115</v>
      </c>
      <c r="D117" s="215">
        <v>2</v>
      </c>
      <c r="E117" s="386">
        <v>0</v>
      </c>
      <c r="F117" s="231">
        <f t="shared" si="3"/>
        <v>0</v>
      </c>
    </row>
    <row r="118" spans="1:6" ht="127.5" x14ac:dyDescent="0.2">
      <c r="A118" s="229">
        <v>17</v>
      </c>
      <c r="B118" s="216" t="s">
        <v>661</v>
      </c>
      <c r="C118" s="214" t="s">
        <v>115</v>
      </c>
      <c r="D118" s="215">
        <v>1</v>
      </c>
      <c r="E118" s="386">
        <v>0</v>
      </c>
      <c r="F118" s="231">
        <f t="shared" si="3"/>
        <v>0</v>
      </c>
    </row>
    <row r="119" spans="1:6" x14ac:dyDescent="0.2">
      <c r="A119" s="229">
        <v>18</v>
      </c>
      <c r="B119" s="216" t="s">
        <v>662</v>
      </c>
      <c r="C119" s="214" t="s">
        <v>115</v>
      </c>
      <c r="D119" s="215">
        <v>3</v>
      </c>
      <c r="E119" s="386">
        <v>0</v>
      </c>
      <c r="F119" s="231">
        <f t="shared" si="3"/>
        <v>0</v>
      </c>
    </row>
    <row r="120" spans="1:6" ht="25.5" x14ac:dyDescent="0.2">
      <c r="A120" s="229">
        <v>19</v>
      </c>
      <c r="B120" s="216" t="s">
        <v>663</v>
      </c>
      <c r="C120" s="214" t="s">
        <v>115</v>
      </c>
      <c r="D120" s="215">
        <v>1</v>
      </c>
      <c r="E120" s="386">
        <v>0</v>
      </c>
      <c r="F120" s="231">
        <f t="shared" si="3"/>
        <v>0</v>
      </c>
    </row>
    <row r="121" spans="1:6" ht="25.5" x14ac:dyDescent="0.2">
      <c r="A121" s="229">
        <v>20</v>
      </c>
      <c r="B121" s="216" t="s">
        <v>664</v>
      </c>
      <c r="C121" s="214" t="s">
        <v>115</v>
      </c>
      <c r="D121" s="215">
        <v>1</v>
      </c>
      <c r="E121" s="386">
        <v>0</v>
      </c>
      <c r="F121" s="231">
        <f t="shared" si="3"/>
        <v>0</v>
      </c>
    </row>
    <row r="122" spans="1:6" ht="25.5" x14ac:dyDescent="0.2">
      <c r="A122" s="229">
        <v>21</v>
      </c>
      <c r="B122" s="216" t="s">
        <v>665</v>
      </c>
      <c r="C122" s="214" t="s">
        <v>115</v>
      </c>
      <c r="D122" s="215">
        <v>1</v>
      </c>
      <c r="E122" s="386">
        <v>0</v>
      </c>
      <c r="F122" s="231">
        <f t="shared" si="3"/>
        <v>0</v>
      </c>
    </row>
    <row r="123" spans="1:6" ht="25.5" x14ac:dyDescent="0.2">
      <c r="A123" s="229">
        <v>22</v>
      </c>
      <c r="B123" s="216" t="s">
        <v>666</v>
      </c>
      <c r="C123" s="214" t="s">
        <v>115</v>
      </c>
      <c r="D123" s="215">
        <v>1</v>
      </c>
      <c r="E123" s="386">
        <v>0</v>
      </c>
      <c r="F123" s="231">
        <f t="shared" si="3"/>
        <v>0</v>
      </c>
    </row>
    <row r="124" spans="1:6" ht="25.5" x14ac:dyDescent="0.2">
      <c r="A124" s="229">
        <v>23</v>
      </c>
      <c r="B124" s="216" t="s">
        <v>667</v>
      </c>
      <c r="C124" s="214" t="s">
        <v>115</v>
      </c>
      <c r="D124" s="215">
        <v>1</v>
      </c>
      <c r="E124" s="386">
        <v>0</v>
      </c>
      <c r="F124" s="231">
        <f t="shared" si="3"/>
        <v>0</v>
      </c>
    </row>
    <row r="125" spans="1:6" ht="25.5" x14ac:dyDescent="0.2">
      <c r="A125" s="229">
        <v>24</v>
      </c>
      <c r="B125" s="216" t="s">
        <v>668</v>
      </c>
      <c r="C125" s="214" t="s">
        <v>115</v>
      </c>
      <c r="D125" s="215">
        <v>1</v>
      </c>
      <c r="E125" s="386">
        <v>0</v>
      </c>
      <c r="F125" s="231">
        <f t="shared" si="3"/>
        <v>0</v>
      </c>
    </row>
    <row r="126" spans="1:6" x14ac:dyDescent="0.2">
      <c r="A126" s="229">
        <v>25</v>
      </c>
      <c r="B126" s="216" t="s">
        <v>669</v>
      </c>
      <c r="C126" s="214" t="s">
        <v>115</v>
      </c>
      <c r="D126" s="215">
        <v>8</v>
      </c>
      <c r="E126" s="386">
        <v>0</v>
      </c>
      <c r="F126" s="231">
        <f t="shared" si="3"/>
        <v>0</v>
      </c>
    </row>
    <row r="127" spans="1:6" x14ac:dyDescent="0.2">
      <c r="A127" s="229">
        <v>26</v>
      </c>
      <c r="B127" s="216" t="s">
        <v>670</v>
      </c>
      <c r="C127" s="214" t="s">
        <v>115</v>
      </c>
      <c r="D127" s="215">
        <v>1</v>
      </c>
      <c r="E127" s="386">
        <v>0</v>
      </c>
      <c r="F127" s="231">
        <f t="shared" si="3"/>
        <v>0</v>
      </c>
    </row>
    <row r="128" spans="1:6" x14ac:dyDescent="0.2">
      <c r="A128" s="229">
        <v>27</v>
      </c>
      <c r="B128" s="216" t="s">
        <v>671</v>
      </c>
      <c r="C128" s="214" t="s">
        <v>115</v>
      </c>
      <c r="D128" s="215">
        <v>4</v>
      </c>
      <c r="E128" s="386">
        <v>0</v>
      </c>
      <c r="F128" s="231">
        <f t="shared" si="3"/>
        <v>0</v>
      </c>
    </row>
    <row r="129" spans="1:6" x14ac:dyDescent="0.2">
      <c r="A129" s="229">
        <v>28</v>
      </c>
      <c r="B129" s="216" t="s">
        <v>672</v>
      </c>
      <c r="C129" s="214" t="s">
        <v>115</v>
      </c>
      <c r="D129" s="215">
        <v>6</v>
      </c>
      <c r="E129" s="386">
        <v>0</v>
      </c>
      <c r="F129" s="231">
        <f t="shared" si="3"/>
        <v>0</v>
      </c>
    </row>
    <row r="130" spans="1:6" ht="14.25" customHeight="1" x14ac:dyDescent="0.2">
      <c r="A130" s="229">
        <v>29</v>
      </c>
      <c r="B130" s="240" t="s">
        <v>673</v>
      </c>
      <c r="C130" s="214"/>
      <c r="D130" s="215"/>
      <c r="E130" s="386">
        <v>0</v>
      </c>
      <c r="F130" s="231"/>
    </row>
    <row r="131" spans="1:6" ht="38.25" x14ac:dyDescent="0.2">
      <c r="A131" s="229">
        <v>30</v>
      </c>
      <c r="B131" s="241" t="s">
        <v>674</v>
      </c>
      <c r="C131" s="214"/>
      <c r="D131" s="215"/>
      <c r="E131" s="386"/>
      <c r="F131" s="231"/>
    </row>
    <row r="132" spans="1:6" ht="25.5" x14ac:dyDescent="0.2">
      <c r="A132" s="229">
        <v>31</v>
      </c>
      <c r="B132" s="216" t="s">
        <v>675</v>
      </c>
      <c r="C132" s="214" t="s">
        <v>115</v>
      </c>
      <c r="D132" s="215">
        <v>1</v>
      </c>
      <c r="E132" s="386">
        <v>0</v>
      </c>
      <c r="F132" s="231">
        <f>D132*E132</f>
        <v>0</v>
      </c>
    </row>
    <row r="133" spans="1:6" x14ac:dyDescent="0.2">
      <c r="A133" s="229"/>
      <c r="B133" s="234"/>
      <c r="C133" s="214"/>
      <c r="D133" s="215"/>
      <c r="E133" s="386"/>
      <c r="F133" s="231"/>
    </row>
    <row r="134" spans="1:6" ht="76.5" x14ac:dyDescent="0.2">
      <c r="A134" s="229">
        <v>32</v>
      </c>
      <c r="B134" s="219" t="s">
        <v>676</v>
      </c>
      <c r="C134" s="214"/>
      <c r="D134" s="215"/>
      <c r="E134" s="386"/>
      <c r="F134" s="242"/>
    </row>
    <row r="135" spans="1:6" x14ac:dyDescent="0.2">
      <c r="A135" s="229"/>
      <c r="B135" s="232" t="s">
        <v>677</v>
      </c>
      <c r="C135" s="214" t="s">
        <v>115</v>
      </c>
      <c r="D135" s="215">
        <v>4</v>
      </c>
      <c r="E135" s="386">
        <v>0</v>
      </c>
      <c r="F135" s="231">
        <f>D135*E135</f>
        <v>0</v>
      </c>
    </row>
    <row r="136" spans="1:6" x14ac:dyDescent="0.2">
      <c r="A136" s="229"/>
      <c r="B136" s="232" t="s">
        <v>678</v>
      </c>
      <c r="C136" s="214" t="s">
        <v>115</v>
      </c>
      <c r="D136" s="215">
        <v>2</v>
      </c>
      <c r="E136" s="386">
        <v>0</v>
      </c>
      <c r="F136" s="231">
        <f>D136*E136</f>
        <v>0</v>
      </c>
    </row>
    <row r="137" spans="1:6" s="202" customFormat="1" x14ac:dyDescent="0.2">
      <c r="A137" s="229"/>
      <c r="B137" s="232" t="s">
        <v>679</v>
      </c>
      <c r="C137" s="214" t="s">
        <v>115</v>
      </c>
      <c r="D137" s="215">
        <v>1</v>
      </c>
      <c r="E137" s="386">
        <v>0</v>
      </c>
      <c r="F137" s="231">
        <f>D137*E137</f>
        <v>0</v>
      </c>
    </row>
    <row r="138" spans="1:6" ht="25.5" x14ac:dyDescent="0.2">
      <c r="A138" s="229"/>
      <c r="B138" s="232" t="s">
        <v>680</v>
      </c>
      <c r="C138" s="214" t="s">
        <v>115</v>
      </c>
      <c r="D138" s="215">
        <v>1</v>
      </c>
      <c r="E138" s="386">
        <v>0</v>
      </c>
      <c r="F138" s="231">
        <f>D138*E138</f>
        <v>0</v>
      </c>
    </row>
    <row r="139" spans="1:6" x14ac:dyDescent="0.2">
      <c r="A139" s="229"/>
      <c r="B139" s="232"/>
      <c r="C139" s="214"/>
      <c r="D139" s="215"/>
      <c r="E139" s="386"/>
      <c r="F139" s="231"/>
    </row>
    <row r="140" spans="1:6" ht="76.5" x14ac:dyDescent="0.2">
      <c r="A140" s="229">
        <v>33</v>
      </c>
      <c r="B140" s="219" t="s">
        <v>681</v>
      </c>
      <c r="C140" s="214"/>
      <c r="D140" s="215"/>
      <c r="E140" s="386"/>
      <c r="F140" s="231">
        <f>D140*E140</f>
        <v>0</v>
      </c>
    </row>
    <row r="141" spans="1:6" x14ac:dyDescent="0.2">
      <c r="A141" s="229"/>
      <c r="B141" s="232" t="s">
        <v>677</v>
      </c>
      <c r="C141" s="214" t="s">
        <v>115</v>
      </c>
      <c r="D141" s="215">
        <v>1</v>
      </c>
      <c r="E141" s="386">
        <v>0</v>
      </c>
      <c r="F141" s="231">
        <f>D141*E141</f>
        <v>0</v>
      </c>
    </row>
    <row r="142" spans="1:6" x14ac:dyDescent="0.2">
      <c r="A142" s="229"/>
      <c r="B142" s="232" t="s">
        <v>678</v>
      </c>
      <c r="C142" s="214" t="s">
        <v>115</v>
      </c>
      <c r="D142" s="215">
        <v>2</v>
      </c>
      <c r="E142" s="386">
        <v>0</v>
      </c>
      <c r="F142" s="231">
        <f>D142*E142</f>
        <v>0</v>
      </c>
    </row>
    <row r="143" spans="1:6" x14ac:dyDescent="0.2">
      <c r="A143" s="229"/>
      <c r="B143" s="232"/>
      <c r="C143" s="214"/>
      <c r="D143" s="215"/>
      <c r="E143" s="386">
        <v>0</v>
      </c>
      <c r="F143" s="231"/>
    </row>
    <row r="144" spans="1:6" s="202" customFormat="1" ht="38.25" x14ac:dyDescent="0.2">
      <c r="A144" s="208">
        <v>34</v>
      </c>
      <c r="B144" s="216" t="s">
        <v>682</v>
      </c>
      <c r="C144" s="214" t="s">
        <v>115</v>
      </c>
      <c r="D144" s="243">
        <v>1</v>
      </c>
      <c r="E144" s="389">
        <v>0</v>
      </c>
      <c r="F144" s="237">
        <f>D144*E144</f>
        <v>0</v>
      </c>
    </row>
    <row r="145" spans="1:6" x14ac:dyDescent="0.2">
      <c r="A145" s="229"/>
      <c r="B145" s="232"/>
      <c r="C145" s="214"/>
      <c r="D145" s="215"/>
      <c r="E145" s="386"/>
      <c r="F145" s="231"/>
    </row>
    <row r="146" spans="1:6" ht="63.75" x14ac:dyDescent="0.2">
      <c r="A146" s="208">
        <v>35</v>
      </c>
      <c r="B146" s="216" t="s">
        <v>683</v>
      </c>
      <c r="C146" s="214" t="s">
        <v>115</v>
      </c>
      <c r="D146" s="243">
        <v>3</v>
      </c>
      <c r="E146" s="389">
        <v>0</v>
      </c>
      <c r="F146" s="237">
        <f>D146*E146</f>
        <v>0</v>
      </c>
    </row>
    <row r="147" spans="1:6" ht="76.5" x14ac:dyDescent="0.2">
      <c r="A147" s="208">
        <v>36</v>
      </c>
      <c r="B147" s="216" t="s">
        <v>684</v>
      </c>
      <c r="C147" s="214" t="s">
        <v>115</v>
      </c>
      <c r="D147" s="243">
        <v>1</v>
      </c>
      <c r="E147" s="389">
        <v>0</v>
      </c>
      <c r="F147" s="237">
        <f>D147*E147</f>
        <v>0</v>
      </c>
    </row>
    <row r="148" spans="1:6" ht="38.25" x14ac:dyDescent="0.2">
      <c r="A148" s="208">
        <v>37</v>
      </c>
      <c r="B148" s="219" t="s">
        <v>685</v>
      </c>
      <c r="C148" s="214" t="s">
        <v>145</v>
      </c>
      <c r="D148" s="222">
        <v>45</v>
      </c>
      <c r="E148" s="386">
        <v>0</v>
      </c>
      <c r="F148" s="237">
        <f>D148*E148</f>
        <v>0</v>
      </c>
    </row>
    <row r="149" spans="1:6" x14ac:dyDescent="0.2">
      <c r="A149" s="244"/>
      <c r="B149" s="216"/>
      <c r="C149" s="214"/>
      <c r="D149" s="243"/>
      <c r="E149" s="389"/>
      <c r="F149" s="237"/>
    </row>
    <row r="150" spans="1:6" x14ac:dyDescent="0.2">
      <c r="A150" s="210"/>
      <c r="B150" s="220" t="s">
        <v>686</v>
      </c>
      <c r="C150" s="210"/>
      <c r="D150" s="211"/>
      <c r="E150" s="386"/>
      <c r="F150" s="212"/>
    </row>
    <row r="151" spans="1:6" x14ac:dyDescent="0.2">
      <c r="A151" s="208"/>
      <c r="B151" s="219"/>
      <c r="C151" s="214"/>
      <c r="D151" s="215"/>
      <c r="E151" s="386"/>
      <c r="F151" s="212"/>
    </row>
    <row r="152" spans="1:6" ht="89.25" x14ac:dyDescent="0.2">
      <c r="A152" s="208">
        <v>38</v>
      </c>
      <c r="B152" s="219" t="s">
        <v>629</v>
      </c>
      <c r="C152" s="214" t="s">
        <v>115</v>
      </c>
      <c r="D152" s="215">
        <v>20</v>
      </c>
      <c r="E152" s="386">
        <v>0</v>
      </c>
      <c r="F152" s="237">
        <f>D152*E152</f>
        <v>0</v>
      </c>
    </row>
    <row r="153" spans="1:6" ht="63.75" x14ac:dyDescent="0.2">
      <c r="A153" s="208">
        <v>39</v>
      </c>
      <c r="B153" s="219" t="s">
        <v>687</v>
      </c>
      <c r="C153" s="214" t="s">
        <v>118</v>
      </c>
      <c r="D153" s="222">
        <v>15</v>
      </c>
      <c r="E153" s="386">
        <v>0</v>
      </c>
      <c r="F153" s="237">
        <f>D153*E153</f>
        <v>0</v>
      </c>
    </row>
    <row r="154" spans="1:6" x14ac:dyDescent="0.2">
      <c r="A154" s="208"/>
      <c r="B154" s="245"/>
      <c r="C154" s="214"/>
      <c r="D154" s="215"/>
      <c r="E154" s="386"/>
      <c r="F154" s="212"/>
    </row>
    <row r="155" spans="1:6" x14ac:dyDescent="0.2">
      <c r="A155" s="210"/>
      <c r="B155" s="209" t="s">
        <v>688</v>
      </c>
      <c r="C155" s="210"/>
      <c r="D155" s="211"/>
      <c r="E155" s="386"/>
      <c r="F155" s="212"/>
    </row>
    <row r="156" spans="1:6" x14ac:dyDescent="0.2">
      <c r="A156" s="208"/>
      <c r="B156" s="246"/>
      <c r="C156" s="214"/>
      <c r="D156" s="215"/>
      <c r="E156" s="386"/>
      <c r="F156" s="212"/>
    </row>
    <row r="157" spans="1:6" x14ac:dyDescent="0.2">
      <c r="A157" s="208">
        <v>42</v>
      </c>
      <c r="B157" s="245" t="s">
        <v>689</v>
      </c>
      <c r="C157" s="214" t="s">
        <v>87</v>
      </c>
      <c r="D157" s="215">
        <v>12</v>
      </c>
      <c r="E157" s="386">
        <v>0</v>
      </c>
      <c r="F157" s="237">
        <f t="shared" ref="F157:F158" si="4">D157*E157</f>
        <v>0</v>
      </c>
    </row>
    <row r="158" spans="1:6" x14ac:dyDescent="0.2">
      <c r="A158" s="208">
        <v>43</v>
      </c>
      <c r="B158" s="245" t="s">
        <v>690</v>
      </c>
      <c r="C158" s="214" t="s">
        <v>87</v>
      </c>
      <c r="D158" s="215">
        <v>12</v>
      </c>
      <c r="E158" s="386">
        <v>0</v>
      </c>
      <c r="F158" s="237">
        <f t="shared" si="4"/>
        <v>0</v>
      </c>
    </row>
    <row r="159" spans="1:6" x14ac:dyDescent="0.2">
      <c r="A159" s="208"/>
      <c r="B159" s="245"/>
      <c r="C159" s="214"/>
      <c r="D159" s="215"/>
      <c r="E159" s="386"/>
      <c r="F159" s="212"/>
    </row>
    <row r="160" spans="1:6" ht="15" x14ac:dyDescent="0.25">
      <c r="A160" s="208"/>
      <c r="B160" s="247" t="s">
        <v>638</v>
      </c>
      <c r="C160" s="214"/>
      <c r="D160" s="215"/>
      <c r="E160" s="386"/>
      <c r="F160" s="248">
        <f>SUM(F93:F158)</f>
        <v>0</v>
      </c>
    </row>
    <row r="161" spans="1:6" ht="15" x14ac:dyDescent="0.25">
      <c r="B161" s="252"/>
      <c r="D161" s="253"/>
      <c r="E161" s="254"/>
      <c r="F161" s="255"/>
    </row>
    <row r="162" spans="1:6" ht="15" x14ac:dyDescent="0.25">
      <c r="B162" s="252"/>
      <c r="D162" s="253"/>
      <c r="E162" s="254"/>
      <c r="F162" s="255"/>
    </row>
    <row r="163" spans="1:6" ht="15" x14ac:dyDescent="0.25">
      <c r="B163" s="252"/>
      <c r="D163" s="253"/>
      <c r="E163" s="254"/>
      <c r="F163" s="255"/>
    </row>
    <row r="164" spans="1:6" ht="15" x14ac:dyDescent="0.25">
      <c r="B164" s="252"/>
      <c r="D164" s="253"/>
      <c r="E164" s="254"/>
      <c r="F164" s="255"/>
    </row>
    <row r="165" spans="1:6" ht="15" x14ac:dyDescent="0.25">
      <c r="B165" s="252"/>
      <c r="D165" s="253"/>
      <c r="E165" s="254"/>
      <c r="F165" s="255"/>
    </row>
    <row r="166" spans="1:6" ht="15" x14ac:dyDescent="0.25">
      <c r="B166" s="252"/>
      <c r="D166" s="253"/>
      <c r="E166" s="254"/>
      <c r="F166" s="255"/>
    </row>
    <row r="167" spans="1:6" ht="15" x14ac:dyDescent="0.25">
      <c r="B167" s="252"/>
      <c r="D167" s="253"/>
      <c r="E167" s="254"/>
      <c r="F167" s="255"/>
    </row>
    <row r="168" spans="1:6" ht="15" x14ac:dyDescent="0.25">
      <c r="B168" s="252"/>
      <c r="D168" s="253"/>
      <c r="E168" s="254"/>
      <c r="F168" s="255"/>
    </row>
    <row r="171" spans="1:6" x14ac:dyDescent="0.2">
      <c r="A171" s="360" t="s">
        <v>691</v>
      </c>
      <c r="B171" s="361" t="s">
        <v>692</v>
      </c>
      <c r="C171" s="362"/>
      <c r="D171" s="362"/>
      <c r="E171" s="362"/>
      <c r="F171" s="363"/>
    </row>
    <row r="172" spans="1:6" x14ac:dyDescent="0.2">
      <c r="A172" s="360"/>
      <c r="B172" s="364"/>
      <c r="C172" s="365"/>
      <c r="D172" s="365"/>
      <c r="E172" s="365"/>
      <c r="F172" s="366"/>
    </row>
    <row r="173" spans="1:6" ht="191.25" x14ac:dyDescent="0.2">
      <c r="A173" s="208">
        <v>1</v>
      </c>
      <c r="B173" s="219" t="s">
        <v>693</v>
      </c>
      <c r="C173" s="214" t="s">
        <v>83</v>
      </c>
      <c r="D173" s="249">
        <v>1</v>
      </c>
      <c r="E173" s="389">
        <v>0</v>
      </c>
      <c r="F173" s="237">
        <f t="shared" ref="F173:F189" si="5">D173*E173</f>
        <v>0</v>
      </c>
    </row>
    <row r="174" spans="1:6" ht="89.25" x14ac:dyDescent="0.2">
      <c r="A174" s="208">
        <v>2</v>
      </c>
      <c r="B174" s="219" t="s">
        <v>694</v>
      </c>
      <c r="C174" s="214" t="s">
        <v>115</v>
      </c>
      <c r="D174" s="249">
        <v>1</v>
      </c>
      <c r="E174" s="389">
        <v>0</v>
      </c>
      <c r="F174" s="237">
        <f t="shared" si="5"/>
        <v>0</v>
      </c>
    </row>
    <row r="175" spans="1:6" ht="142.5" customHeight="1" x14ac:dyDescent="0.2">
      <c r="A175" s="208">
        <v>3</v>
      </c>
      <c r="B175" s="219" t="s">
        <v>695</v>
      </c>
      <c r="C175" s="214" t="s">
        <v>115</v>
      </c>
      <c r="D175" s="249">
        <v>1</v>
      </c>
      <c r="E175" s="389">
        <v>0</v>
      </c>
      <c r="F175" s="237">
        <f t="shared" si="5"/>
        <v>0</v>
      </c>
    </row>
    <row r="176" spans="1:6" ht="76.5" x14ac:dyDescent="0.2">
      <c r="A176" s="208">
        <v>4</v>
      </c>
      <c r="B176" s="219" t="s">
        <v>696</v>
      </c>
      <c r="C176" s="214" t="s">
        <v>115</v>
      </c>
      <c r="D176" s="249">
        <v>4</v>
      </c>
      <c r="E176" s="386">
        <v>0</v>
      </c>
      <c r="F176" s="237">
        <f t="shared" si="5"/>
        <v>0</v>
      </c>
    </row>
    <row r="177" spans="1:6" ht="51" x14ac:dyDescent="0.2">
      <c r="A177" s="208">
        <v>5</v>
      </c>
      <c r="B177" s="219" t="s">
        <v>697</v>
      </c>
      <c r="C177" s="214" t="s">
        <v>115</v>
      </c>
      <c r="D177" s="249">
        <v>5</v>
      </c>
      <c r="E177" s="386">
        <v>0</v>
      </c>
      <c r="F177" s="237">
        <f t="shared" si="5"/>
        <v>0</v>
      </c>
    </row>
    <row r="178" spans="1:6" ht="39" customHeight="1" x14ac:dyDescent="0.2">
      <c r="A178" s="208">
        <v>6</v>
      </c>
      <c r="B178" s="219" t="s">
        <v>698</v>
      </c>
      <c r="C178" s="214" t="s">
        <v>115</v>
      </c>
      <c r="D178" s="249">
        <v>5</v>
      </c>
      <c r="E178" s="386">
        <v>0</v>
      </c>
      <c r="F178" s="237">
        <f t="shared" si="5"/>
        <v>0</v>
      </c>
    </row>
    <row r="179" spans="1:6" ht="76.5" x14ac:dyDescent="0.2">
      <c r="A179" s="208">
        <v>7</v>
      </c>
      <c r="B179" s="219" t="s">
        <v>699</v>
      </c>
      <c r="C179" s="214" t="s">
        <v>115</v>
      </c>
      <c r="D179" s="249">
        <v>2</v>
      </c>
      <c r="E179" s="386">
        <v>0</v>
      </c>
      <c r="F179" s="237">
        <f t="shared" si="5"/>
        <v>0</v>
      </c>
    </row>
    <row r="180" spans="1:6" ht="101.25" customHeight="1" x14ac:dyDescent="0.2">
      <c r="A180" s="208">
        <v>8</v>
      </c>
      <c r="B180" s="219" t="s">
        <v>700</v>
      </c>
      <c r="C180" s="214" t="s">
        <v>115</v>
      </c>
      <c r="D180" s="249">
        <v>11</v>
      </c>
      <c r="E180" s="386">
        <v>0</v>
      </c>
      <c r="F180" s="237">
        <f t="shared" si="5"/>
        <v>0</v>
      </c>
    </row>
    <row r="181" spans="1:6" ht="51" x14ac:dyDescent="0.2">
      <c r="A181" s="208">
        <v>9</v>
      </c>
      <c r="B181" s="219" t="s">
        <v>701</v>
      </c>
      <c r="C181" s="214" t="s">
        <v>115</v>
      </c>
      <c r="D181" s="249">
        <v>11</v>
      </c>
      <c r="E181" s="386">
        <v>0</v>
      </c>
      <c r="F181" s="237">
        <f t="shared" si="5"/>
        <v>0</v>
      </c>
    </row>
    <row r="182" spans="1:6" ht="76.5" x14ac:dyDescent="0.2">
      <c r="A182" s="208">
        <v>10</v>
      </c>
      <c r="B182" s="219" t="s">
        <v>702</v>
      </c>
      <c r="C182" s="214" t="s">
        <v>115</v>
      </c>
      <c r="D182" s="249">
        <v>11</v>
      </c>
      <c r="E182" s="386">
        <v>0</v>
      </c>
      <c r="F182" s="237">
        <f t="shared" si="5"/>
        <v>0</v>
      </c>
    </row>
    <row r="183" spans="1:6" ht="76.5" x14ac:dyDescent="0.2">
      <c r="A183" s="208">
        <v>11</v>
      </c>
      <c r="B183" s="219" t="s">
        <v>703</v>
      </c>
      <c r="C183" s="214" t="s">
        <v>115</v>
      </c>
      <c r="D183" s="249">
        <v>2</v>
      </c>
      <c r="E183" s="386">
        <v>0</v>
      </c>
      <c r="F183" s="237">
        <f t="shared" si="5"/>
        <v>0</v>
      </c>
    </row>
    <row r="184" spans="1:6" ht="63.75" x14ac:dyDescent="0.2">
      <c r="A184" s="208">
        <v>12</v>
      </c>
      <c r="B184" s="219" t="s">
        <v>704</v>
      </c>
      <c r="C184" s="214" t="s">
        <v>115</v>
      </c>
      <c r="D184" s="249">
        <v>6</v>
      </c>
      <c r="E184" s="386">
        <v>0</v>
      </c>
      <c r="F184" s="237">
        <f t="shared" si="5"/>
        <v>0</v>
      </c>
    </row>
    <row r="185" spans="1:6" ht="63.75" x14ac:dyDescent="0.2">
      <c r="A185" s="208">
        <v>13</v>
      </c>
      <c r="B185" s="219" t="s">
        <v>705</v>
      </c>
      <c r="C185" s="214" t="s">
        <v>115</v>
      </c>
      <c r="D185" s="249">
        <v>4</v>
      </c>
      <c r="E185" s="386">
        <v>0</v>
      </c>
      <c r="F185" s="237">
        <f t="shared" si="5"/>
        <v>0</v>
      </c>
    </row>
    <row r="186" spans="1:6" s="202" customFormat="1" ht="63.75" x14ac:dyDescent="0.2">
      <c r="A186" s="208">
        <v>14</v>
      </c>
      <c r="B186" s="219" t="s">
        <v>706</v>
      </c>
      <c r="C186" s="214" t="s">
        <v>115</v>
      </c>
      <c r="D186" s="249">
        <v>4</v>
      </c>
      <c r="E186" s="386">
        <v>0</v>
      </c>
      <c r="F186" s="237">
        <f t="shared" si="5"/>
        <v>0</v>
      </c>
    </row>
    <row r="187" spans="1:6" ht="89.25" x14ac:dyDescent="0.2">
      <c r="A187" s="208">
        <v>15</v>
      </c>
      <c r="B187" s="219" t="s">
        <v>707</v>
      </c>
      <c r="C187" s="214" t="s">
        <v>115</v>
      </c>
      <c r="D187" s="249">
        <v>14</v>
      </c>
      <c r="E187" s="386">
        <v>0</v>
      </c>
      <c r="F187" s="237">
        <f t="shared" si="5"/>
        <v>0</v>
      </c>
    </row>
    <row r="188" spans="1:6" ht="63.75" x14ac:dyDescent="0.2">
      <c r="A188" s="208">
        <v>16</v>
      </c>
      <c r="B188" s="219" t="s">
        <v>708</v>
      </c>
      <c r="C188" s="214" t="s">
        <v>145</v>
      </c>
      <c r="D188" s="249">
        <v>15</v>
      </c>
      <c r="E188" s="386">
        <v>0</v>
      </c>
      <c r="F188" s="237">
        <f t="shared" si="5"/>
        <v>0</v>
      </c>
    </row>
    <row r="189" spans="1:6" ht="63.75" x14ac:dyDescent="0.2">
      <c r="A189" s="208">
        <v>17</v>
      </c>
      <c r="B189" s="219" t="s">
        <v>709</v>
      </c>
      <c r="C189" s="214" t="s">
        <v>115</v>
      </c>
      <c r="D189" s="249">
        <v>2</v>
      </c>
      <c r="E189" s="386">
        <v>0</v>
      </c>
      <c r="F189" s="237">
        <f t="shared" si="5"/>
        <v>0</v>
      </c>
    </row>
    <row r="190" spans="1:6" x14ac:dyDescent="0.2">
      <c r="A190" s="208"/>
      <c r="B190" s="219"/>
      <c r="C190" s="214"/>
      <c r="D190" s="215"/>
      <c r="E190" s="386"/>
      <c r="F190" s="242"/>
    </row>
    <row r="191" spans="1:6" x14ac:dyDescent="0.2">
      <c r="A191" s="208"/>
      <c r="B191" s="220" t="s">
        <v>630</v>
      </c>
      <c r="C191" s="214"/>
      <c r="D191" s="215"/>
      <c r="E191" s="386"/>
      <c r="F191" s="242"/>
    </row>
    <row r="192" spans="1:6" x14ac:dyDescent="0.2">
      <c r="A192" s="208"/>
      <c r="B192" s="221"/>
      <c r="C192" s="214"/>
      <c r="D192" s="215"/>
      <c r="E192" s="386"/>
      <c r="F192" s="242"/>
    </row>
    <row r="193" spans="1:6" ht="89.25" x14ac:dyDescent="0.2">
      <c r="A193" s="208">
        <v>18</v>
      </c>
      <c r="B193" s="219" t="s">
        <v>710</v>
      </c>
      <c r="C193" s="214" t="s">
        <v>115</v>
      </c>
      <c r="D193" s="215">
        <v>5</v>
      </c>
      <c r="E193" s="386">
        <v>0</v>
      </c>
      <c r="F193" s="212">
        <f>D193*E193</f>
        <v>0</v>
      </c>
    </row>
    <row r="194" spans="1:6" ht="63.75" x14ac:dyDescent="0.2">
      <c r="A194" s="208">
        <v>19</v>
      </c>
      <c r="B194" s="219" t="s">
        <v>687</v>
      </c>
      <c r="C194" s="223" t="s">
        <v>118</v>
      </c>
      <c r="D194" s="250">
        <v>10</v>
      </c>
      <c r="E194" s="386">
        <v>0</v>
      </c>
      <c r="F194" s="242">
        <f>D194*E194</f>
        <v>0</v>
      </c>
    </row>
    <row r="195" spans="1:6" x14ac:dyDescent="0.2">
      <c r="A195" s="210"/>
      <c r="B195" s="209" t="s">
        <v>688</v>
      </c>
      <c r="C195" s="210"/>
      <c r="D195" s="211"/>
      <c r="E195" s="390"/>
      <c r="F195" s="251"/>
    </row>
    <row r="196" spans="1:6" x14ac:dyDescent="0.2">
      <c r="A196" s="208"/>
      <c r="B196" s="213"/>
      <c r="C196" s="214"/>
      <c r="D196" s="215"/>
      <c r="E196" s="386"/>
      <c r="F196" s="212"/>
    </row>
    <row r="197" spans="1:6" x14ac:dyDescent="0.2">
      <c r="A197" s="208">
        <v>22</v>
      </c>
      <c r="B197" s="223" t="s">
        <v>711</v>
      </c>
      <c r="C197" s="214" t="s">
        <v>87</v>
      </c>
      <c r="D197" s="215">
        <v>8</v>
      </c>
      <c r="E197" s="386">
        <v>0</v>
      </c>
      <c r="F197" s="212">
        <f>D197*E197</f>
        <v>0</v>
      </c>
    </row>
    <row r="198" spans="1:6" x14ac:dyDescent="0.2">
      <c r="A198" s="208">
        <v>23</v>
      </c>
      <c r="B198" s="223" t="s">
        <v>637</v>
      </c>
      <c r="C198" s="214" t="s">
        <v>87</v>
      </c>
      <c r="D198" s="215">
        <v>8</v>
      </c>
      <c r="E198" s="386">
        <v>0</v>
      </c>
      <c r="F198" s="212">
        <f>D198*E198</f>
        <v>0</v>
      </c>
    </row>
    <row r="199" spans="1:6" x14ac:dyDescent="0.2">
      <c r="A199" s="208"/>
      <c r="B199" s="223"/>
      <c r="C199" s="214"/>
      <c r="D199" s="215"/>
      <c r="E199" s="386"/>
      <c r="F199" s="212"/>
    </row>
    <row r="200" spans="1:6" ht="15" x14ac:dyDescent="0.25">
      <c r="A200" s="208"/>
      <c r="B200" s="247" t="s">
        <v>638</v>
      </c>
      <c r="C200" s="214"/>
      <c r="D200" s="215"/>
      <c r="E200" s="386"/>
      <c r="F200" s="248">
        <f>SUM(F173:F198)</f>
        <v>0</v>
      </c>
    </row>
    <row r="201" spans="1:6" ht="15" x14ac:dyDescent="0.25">
      <c r="B201" s="252"/>
      <c r="D201" s="253"/>
      <c r="E201" s="254"/>
      <c r="F201" s="255"/>
    </row>
    <row r="202" spans="1:6" ht="15" x14ac:dyDescent="0.25">
      <c r="B202" s="252"/>
      <c r="D202" s="253"/>
      <c r="E202" s="254"/>
      <c r="F202" s="255"/>
    </row>
    <row r="203" spans="1:6" ht="15" x14ac:dyDescent="0.25">
      <c r="B203" s="252"/>
      <c r="D203" s="253"/>
      <c r="E203" s="254"/>
      <c r="F203" s="255"/>
    </row>
    <row r="204" spans="1:6" ht="15" x14ac:dyDescent="0.25">
      <c r="B204" s="252"/>
      <c r="D204" s="253"/>
      <c r="E204" s="254"/>
      <c r="F204" s="255"/>
    </row>
    <row r="205" spans="1:6" ht="15" x14ac:dyDescent="0.25">
      <c r="B205" s="252"/>
      <c r="D205" s="253"/>
      <c r="E205" s="254"/>
      <c r="F205" s="255"/>
    </row>
    <row r="206" spans="1:6" ht="15" x14ac:dyDescent="0.25">
      <c r="B206" s="252"/>
      <c r="D206" s="253"/>
      <c r="E206" s="254"/>
      <c r="F206" s="255"/>
    </row>
    <row r="207" spans="1:6" x14ac:dyDescent="0.2">
      <c r="C207" s="195"/>
      <c r="D207" s="195"/>
    </row>
  </sheetData>
  <sheetProtection algorithmName="SHA-512" hashValue="V6ka9Y/4aeo+gs6ic3+oM1+k9w+IOhRgQT7Hwgs/LrFwoy7wstd9L7ZxkQ6VtN/sOtEy98C8JAkEx4BIKfKOzQ==" saltValue="A4cPMXzLVS87fXkmNSx4/A==" spinCount="100000" sheet="1" objects="1" scenarios="1"/>
  <mergeCells count="22">
    <mergeCell ref="A93:A94"/>
    <mergeCell ref="B93:F94"/>
    <mergeCell ref="A171:A172"/>
    <mergeCell ref="B171:F172"/>
    <mergeCell ref="B15:F15"/>
    <mergeCell ref="B16:F16"/>
    <mergeCell ref="B17:F17"/>
    <mergeCell ref="B18:F18"/>
    <mergeCell ref="A33:A34"/>
    <mergeCell ref="B33:F34"/>
    <mergeCell ref="B19:F19"/>
    <mergeCell ref="B20:F20"/>
    <mergeCell ref="B21:F21"/>
    <mergeCell ref="B22:F22"/>
    <mergeCell ref="B23:F23"/>
    <mergeCell ref="B30:F30"/>
    <mergeCell ref="B29:F29"/>
    <mergeCell ref="B24:F24"/>
    <mergeCell ref="B25:F25"/>
    <mergeCell ref="B26:F26"/>
    <mergeCell ref="B27:F27"/>
    <mergeCell ref="B28:F28"/>
  </mergeCells>
  <pageMargins left="0.98425196850393704" right="0.74803149606299213" top="0.98425196850393704" bottom="0.98425196850393704" header="0" footer="0"/>
  <pageSetup paperSize="9" orientation="portrait" r:id="rId1"/>
  <headerFooter alignWithMargins="0">
    <oddFooter>&amp;C&amp;A&amp;RStran &amp;P</oddFooter>
  </headerFooter>
  <rowBreaks count="1" manualBreakCount="1">
    <brk id="10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1"/>
  <sheetViews>
    <sheetView view="pageLayout" zoomScaleNormal="100" workbookViewId="0">
      <selection activeCell="F114" sqref="F114"/>
    </sheetView>
  </sheetViews>
  <sheetFormatPr defaultColWidth="9" defaultRowHeight="14.25" x14ac:dyDescent="0.2"/>
  <cols>
    <col min="1" max="1" width="5.140625" style="2" customWidth="1"/>
    <col min="2" max="2" width="35.42578125" style="2" customWidth="1"/>
    <col min="3" max="3" width="4.42578125" style="2" customWidth="1"/>
    <col min="4" max="4" width="10" style="2" customWidth="1"/>
    <col min="5" max="5" width="12.5703125" style="2" customWidth="1"/>
    <col min="6" max="6" width="12.7109375" style="2" customWidth="1"/>
    <col min="7" max="16384" width="9" style="2"/>
  </cols>
  <sheetData>
    <row r="1" spans="1:6" x14ac:dyDescent="0.2">
      <c r="A1" s="29" t="s">
        <v>26</v>
      </c>
      <c r="B1" s="30" t="s">
        <v>23</v>
      </c>
      <c r="C1" s="107"/>
      <c r="D1" s="108"/>
      <c r="E1" s="31"/>
      <c r="F1" s="109"/>
    </row>
    <row r="2" spans="1:6" x14ac:dyDescent="0.2">
      <c r="A2" s="107"/>
      <c r="B2" s="110"/>
      <c r="C2" s="107"/>
      <c r="D2" s="108"/>
      <c r="E2" s="31"/>
      <c r="F2" s="109"/>
    </row>
    <row r="3" spans="1:6" x14ac:dyDescent="0.2">
      <c r="A3" s="32"/>
      <c r="B3" s="30" t="s">
        <v>27</v>
      </c>
      <c r="C3" s="32"/>
      <c r="D3" s="33"/>
      <c r="E3" s="31"/>
      <c r="F3" s="34"/>
    </row>
    <row r="4" spans="1:6" x14ac:dyDescent="0.2">
      <c r="A4" s="35"/>
      <c r="B4" s="36"/>
      <c r="C4" s="35"/>
      <c r="D4" s="37"/>
      <c r="E4" s="38"/>
      <c r="F4" s="39"/>
    </row>
    <row r="5" spans="1:6" x14ac:dyDescent="0.2">
      <c r="A5" s="35"/>
      <c r="B5" s="323" t="s">
        <v>28</v>
      </c>
      <c r="C5" s="323"/>
      <c r="D5" s="323"/>
      <c r="E5" s="323"/>
      <c r="F5" s="323"/>
    </row>
    <row r="6" spans="1:6" ht="43.5" customHeight="1" x14ac:dyDescent="0.2">
      <c r="A6" s="35"/>
      <c r="B6" s="323" t="s">
        <v>90</v>
      </c>
      <c r="C6" s="323"/>
      <c r="D6" s="323"/>
      <c r="E6" s="323"/>
      <c r="F6" s="323"/>
    </row>
    <row r="7" spans="1:6" ht="50.25" customHeight="1" x14ac:dyDescent="0.2">
      <c r="A7" s="35"/>
      <c r="B7" s="323" t="s">
        <v>29</v>
      </c>
      <c r="C7" s="323"/>
      <c r="D7" s="323"/>
      <c r="E7" s="323"/>
      <c r="F7" s="323"/>
    </row>
    <row r="8" spans="1:6" ht="38.25" customHeight="1" x14ac:dyDescent="0.2">
      <c r="A8" s="32"/>
      <c r="B8" s="326" t="s">
        <v>30</v>
      </c>
      <c r="C8" s="326"/>
      <c r="D8" s="326"/>
      <c r="E8" s="326"/>
      <c r="F8" s="326"/>
    </row>
    <row r="9" spans="1:6" ht="27" customHeight="1" x14ac:dyDescent="0.2">
      <c r="A9" s="32"/>
      <c r="B9" s="326" t="s">
        <v>31</v>
      </c>
      <c r="C9" s="326"/>
      <c r="D9" s="326"/>
      <c r="E9" s="326"/>
      <c r="F9" s="326"/>
    </row>
    <row r="10" spans="1:6" ht="39.75" customHeight="1" x14ac:dyDescent="0.2">
      <c r="A10" s="35"/>
      <c r="B10" s="321" t="s">
        <v>32</v>
      </c>
      <c r="C10" s="321"/>
      <c r="D10" s="321"/>
      <c r="E10" s="321"/>
      <c r="F10" s="321"/>
    </row>
    <row r="11" spans="1:6" ht="66" customHeight="1" x14ac:dyDescent="0.2">
      <c r="A11" s="32"/>
      <c r="B11" s="326" t="s">
        <v>33</v>
      </c>
      <c r="C11" s="326"/>
      <c r="D11" s="326"/>
      <c r="E11" s="326"/>
      <c r="F11" s="326"/>
    </row>
    <row r="12" spans="1:6" ht="27" customHeight="1" x14ac:dyDescent="0.2">
      <c r="A12" s="32"/>
      <c r="B12" s="321" t="s">
        <v>34</v>
      </c>
      <c r="C12" s="321"/>
      <c r="D12" s="321"/>
      <c r="E12" s="321"/>
      <c r="F12" s="321"/>
    </row>
    <row r="13" spans="1:6" ht="43.5" customHeight="1" x14ac:dyDescent="0.2">
      <c r="A13" s="35"/>
      <c r="B13" s="321" t="s">
        <v>35</v>
      </c>
      <c r="C13" s="321"/>
      <c r="D13" s="321"/>
      <c r="E13" s="321"/>
      <c r="F13" s="321"/>
    </row>
    <row r="14" spans="1:6" ht="26.25" customHeight="1" x14ac:dyDescent="0.2">
      <c r="A14" s="35"/>
      <c r="B14" s="321" t="s">
        <v>36</v>
      </c>
      <c r="C14" s="321"/>
      <c r="D14" s="321"/>
      <c r="E14" s="321"/>
      <c r="F14" s="321"/>
    </row>
    <row r="15" spans="1:6" ht="51.75" customHeight="1" x14ac:dyDescent="0.2">
      <c r="A15" s="32"/>
      <c r="B15" s="321" t="s">
        <v>37</v>
      </c>
      <c r="C15" s="321"/>
      <c r="D15" s="321"/>
      <c r="E15" s="321"/>
      <c r="F15" s="321"/>
    </row>
    <row r="16" spans="1:6" ht="15.75" customHeight="1" x14ac:dyDescent="0.2">
      <c r="A16" s="32"/>
      <c r="B16" s="321" t="s">
        <v>38</v>
      </c>
      <c r="C16" s="321"/>
      <c r="D16" s="321"/>
      <c r="E16" s="321"/>
      <c r="F16" s="321"/>
    </row>
    <row r="17" spans="1:6" ht="28.5" customHeight="1" x14ac:dyDescent="0.2">
      <c r="A17" s="32"/>
      <c r="B17" s="321" t="s">
        <v>39</v>
      </c>
      <c r="C17" s="321"/>
      <c r="D17" s="321"/>
      <c r="E17" s="321"/>
      <c r="F17" s="321"/>
    </row>
    <row r="18" spans="1:6" ht="55.5" customHeight="1" x14ac:dyDescent="0.2">
      <c r="A18" s="32"/>
      <c r="B18" s="321" t="s">
        <v>40</v>
      </c>
      <c r="C18" s="321"/>
      <c r="D18" s="321"/>
      <c r="E18" s="321"/>
      <c r="F18" s="321"/>
    </row>
    <row r="19" spans="1:6" ht="15" customHeight="1" x14ac:dyDescent="0.2">
      <c r="A19" s="32"/>
      <c r="B19" s="321" t="s">
        <v>41</v>
      </c>
      <c r="C19" s="321"/>
      <c r="D19" s="321"/>
      <c r="E19" s="321"/>
      <c r="F19" s="321"/>
    </row>
    <row r="20" spans="1:6" ht="30.75" customHeight="1" x14ac:dyDescent="0.2">
      <c r="A20" s="32"/>
      <c r="B20" s="321" t="s">
        <v>42</v>
      </c>
      <c r="C20" s="321"/>
      <c r="D20" s="321"/>
      <c r="E20" s="321"/>
      <c r="F20" s="321"/>
    </row>
    <row r="21" spans="1:6" ht="15" customHeight="1" x14ac:dyDescent="0.2">
      <c r="A21" s="32"/>
      <c r="B21" s="323" t="s">
        <v>43</v>
      </c>
      <c r="C21" s="323"/>
      <c r="D21" s="323"/>
      <c r="E21" s="323"/>
      <c r="F21" s="323"/>
    </row>
    <row r="22" spans="1:6" ht="52.5" customHeight="1" x14ac:dyDescent="0.2">
      <c r="A22" s="32"/>
      <c r="B22" s="321" t="s">
        <v>44</v>
      </c>
      <c r="C22" s="321"/>
      <c r="D22" s="321"/>
      <c r="E22" s="321"/>
      <c r="F22" s="321"/>
    </row>
    <row r="23" spans="1:6" ht="45" customHeight="1" x14ac:dyDescent="0.2">
      <c r="A23" s="32"/>
      <c r="B23" s="323" t="s">
        <v>45</v>
      </c>
      <c r="C23" s="323"/>
      <c r="D23" s="323"/>
      <c r="E23" s="323"/>
      <c r="F23" s="323"/>
    </row>
    <row r="24" spans="1:6" ht="15" customHeight="1" x14ac:dyDescent="0.2">
      <c r="A24" s="32"/>
      <c r="B24" s="323" t="s">
        <v>46</v>
      </c>
      <c r="C24" s="323"/>
      <c r="D24" s="323"/>
      <c r="E24" s="323"/>
      <c r="F24" s="323"/>
    </row>
    <row r="25" spans="1:6" ht="41.25" customHeight="1" x14ac:dyDescent="0.2">
      <c r="A25" s="32"/>
      <c r="B25" s="321" t="s">
        <v>47</v>
      </c>
      <c r="C25" s="321"/>
      <c r="D25" s="321"/>
      <c r="E25" s="321"/>
      <c r="F25" s="321"/>
    </row>
    <row r="26" spans="1:6" ht="27" customHeight="1" x14ac:dyDescent="0.2">
      <c r="A26" s="32"/>
      <c r="B26" s="321" t="s">
        <v>48</v>
      </c>
      <c r="C26" s="321"/>
      <c r="D26" s="321"/>
      <c r="E26" s="321"/>
      <c r="F26" s="321"/>
    </row>
    <row r="27" spans="1:6" ht="27" customHeight="1" x14ac:dyDescent="0.2">
      <c r="A27" s="32"/>
      <c r="B27" s="323" t="s">
        <v>49</v>
      </c>
      <c r="C27" s="323"/>
      <c r="D27" s="323"/>
      <c r="E27" s="323"/>
      <c r="F27" s="323"/>
    </row>
    <row r="28" spans="1:6" ht="32.25" customHeight="1" x14ac:dyDescent="0.2">
      <c r="A28" s="32"/>
      <c r="B28" s="321" t="s">
        <v>50</v>
      </c>
      <c r="C28" s="321"/>
      <c r="D28" s="321"/>
      <c r="E28" s="321"/>
      <c r="F28" s="321"/>
    </row>
    <row r="29" spans="1:6" ht="27.75" customHeight="1" x14ac:dyDescent="0.2">
      <c r="A29" s="32"/>
      <c r="B29" s="323" t="s">
        <v>51</v>
      </c>
      <c r="C29" s="323"/>
      <c r="D29" s="323"/>
      <c r="E29" s="323"/>
      <c r="F29" s="323"/>
    </row>
    <row r="30" spans="1:6" x14ac:dyDescent="0.2">
      <c r="A30" s="32"/>
      <c r="B30" s="321" t="s">
        <v>52</v>
      </c>
      <c r="C30" s="321"/>
      <c r="D30" s="321"/>
      <c r="E30" s="321"/>
      <c r="F30" s="321"/>
    </row>
    <row r="31" spans="1:6" x14ac:dyDescent="0.2">
      <c r="A31" s="32"/>
      <c r="B31" s="324" t="s">
        <v>53</v>
      </c>
      <c r="C31" s="325"/>
      <c r="D31" s="325"/>
      <c r="E31" s="325"/>
      <c r="F31" s="34"/>
    </row>
    <row r="32" spans="1:6" x14ac:dyDescent="0.2">
      <c r="A32" s="32"/>
      <c r="B32" s="325" t="s">
        <v>54</v>
      </c>
      <c r="C32" s="325"/>
      <c r="D32" s="325"/>
      <c r="E32" s="325"/>
      <c r="F32" s="325"/>
    </row>
    <row r="33" spans="1:6" x14ac:dyDescent="0.2">
      <c r="A33" s="32"/>
      <c r="B33" s="103"/>
      <c r="C33" s="102"/>
      <c r="D33" s="40"/>
      <c r="E33" s="41"/>
      <c r="F33" s="34"/>
    </row>
    <row r="34" spans="1:6" ht="66" customHeight="1" x14ac:dyDescent="0.2">
      <c r="A34" s="32"/>
      <c r="B34" s="321" t="s">
        <v>55</v>
      </c>
      <c r="C34" s="321"/>
      <c r="D34" s="321"/>
      <c r="E34" s="321"/>
      <c r="F34" s="321"/>
    </row>
    <row r="35" spans="1:6" x14ac:dyDescent="0.2">
      <c r="A35" s="32"/>
      <c r="B35" s="102"/>
      <c r="C35" s="102"/>
      <c r="D35" s="102"/>
      <c r="E35" s="102"/>
      <c r="F35" s="34"/>
    </row>
    <row r="36" spans="1:6" ht="102" customHeight="1" x14ac:dyDescent="0.2">
      <c r="A36" s="32"/>
      <c r="B36" s="321" t="s">
        <v>56</v>
      </c>
      <c r="C36" s="321"/>
      <c r="D36" s="321"/>
      <c r="E36" s="321"/>
      <c r="F36" s="321"/>
    </row>
    <row r="37" spans="1:6" ht="17.25" customHeight="1" x14ac:dyDescent="0.2">
      <c r="A37" s="32"/>
      <c r="B37" s="321" t="s">
        <v>57</v>
      </c>
      <c r="C37" s="321"/>
      <c r="D37" s="321"/>
      <c r="E37" s="321"/>
      <c r="F37" s="34"/>
    </row>
    <row r="38" spans="1:6" ht="67.5" customHeight="1" x14ac:dyDescent="0.2">
      <c r="A38" s="32"/>
      <c r="B38" s="321" t="s">
        <v>58</v>
      </c>
      <c r="C38" s="321"/>
      <c r="D38" s="321"/>
      <c r="E38" s="321"/>
      <c r="F38" s="321"/>
    </row>
    <row r="39" spans="1:6" ht="67.5" customHeight="1" x14ac:dyDescent="0.2">
      <c r="A39" s="32"/>
      <c r="B39" s="321" t="s">
        <v>59</v>
      </c>
      <c r="C39" s="321"/>
      <c r="D39" s="321"/>
      <c r="E39" s="321"/>
      <c r="F39" s="321"/>
    </row>
    <row r="40" spans="1:6" x14ac:dyDescent="0.2">
      <c r="A40" s="32"/>
      <c r="B40" s="102"/>
      <c r="C40" s="102"/>
      <c r="D40" s="102"/>
      <c r="E40" s="102"/>
      <c r="F40" s="102"/>
    </row>
    <row r="41" spans="1:6" ht="37.5" customHeight="1" x14ac:dyDescent="0.2">
      <c r="A41" s="42"/>
      <c r="B41" s="321" t="s">
        <v>60</v>
      </c>
      <c r="C41" s="321"/>
      <c r="D41" s="321"/>
      <c r="E41" s="321"/>
      <c r="F41" s="321"/>
    </row>
    <row r="42" spans="1:6" ht="9" customHeight="1" x14ac:dyDescent="0.2">
      <c r="A42" s="32"/>
      <c r="B42" s="102"/>
      <c r="C42" s="43"/>
      <c r="D42" s="44"/>
      <c r="E42" s="45"/>
      <c r="F42" s="34"/>
    </row>
    <row r="43" spans="1:6" ht="36.75" customHeight="1" x14ac:dyDescent="0.2">
      <c r="A43" s="32"/>
      <c r="B43" s="321" t="s">
        <v>61</v>
      </c>
      <c r="C43" s="321"/>
      <c r="D43" s="321"/>
      <c r="E43" s="321"/>
      <c r="F43" s="34"/>
    </row>
    <row r="44" spans="1:6" x14ac:dyDescent="0.2">
      <c r="A44" s="32"/>
      <c r="B44" s="102"/>
      <c r="C44" s="43"/>
      <c r="D44" s="44"/>
      <c r="E44" s="45"/>
      <c r="F44" s="34"/>
    </row>
    <row r="45" spans="1:6" ht="49.5" customHeight="1" x14ac:dyDescent="0.2">
      <c r="A45" s="35"/>
      <c r="B45" s="46"/>
      <c r="C45" s="47"/>
      <c r="D45" s="48"/>
      <c r="E45" s="49"/>
      <c r="F45" s="39"/>
    </row>
    <row r="46" spans="1:6" x14ac:dyDescent="0.2">
      <c r="A46" s="32"/>
      <c r="B46" s="50" t="s">
        <v>62</v>
      </c>
      <c r="C46" s="47"/>
      <c r="D46" s="48"/>
      <c r="E46" s="51"/>
      <c r="F46" s="34"/>
    </row>
    <row r="47" spans="1:6" x14ac:dyDescent="0.2">
      <c r="A47" s="32"/>
      <c r="B47" s="50"/>
      <c r="C47" s="47"/>
      <c r="D47" s="48"/>
      <c r="E47" s="51"/>
      <c r="F47" s="34"/>
    </row>
    <row r="48" spans="1:6" ht="39" customHeight="1" x14ac:dyDescent="0.2">
      <c r="A48" s="32"/>
      <c r="B48" s="321" t="s">
        <v>237</v>
      </c>
      <c r="C48" s="321"/>
      <c r="D48" s="321"/>
      <c r="E48" s="321"/>
      <c r="F48" s="321"/>
    </row>
    <row r="49" spans="1:6" x14ac:dyDescent="0.2">
      <c r="A49" s="32"/>
      <c r="B49" s="102"/>
      <c r="C49" s="102"/>
      <c r="D49" s="102"/>
      <c r="E49" s="102"/>
      <c r="F49" s="102"/>
    </row>
    <row r="50" spans="1:6" ht="26.25" customHeight="1" x14ac:dyDescent="0.2">
      <c r="A50" s="32"/>
      <c r="B50" s="321" t="s">
        <v>63</v>
      </c>
      <c r="C50" s="321"/>
      <c r="D50" s="321"/>
      <c r="E50" s="321"/>
      <c r="F50" s="321"/>
    </row>
    <row r="51" spans="1:6" x14ac:dyDescent="0.2">
      <c r="A51" s="32"/>
      <c r="B51" s="321" t="s">
        <v>64</v>
      </c>
      <c r="C51" s="321"/>
      <c r="D51" s="321"/>
      <c r="E51" s="321"/>
      <c r="F51" s="34"/>
    </row>
    <row r="52" spans="1:6" ht="29.25" customHeight="1" x14ac:dyDescent="0.2">
      <c r="A52" s="32"/>
      <c r="B52" s="321" t="s">
        <v>65</v>
      </c>
      <c r="C52" s="321"/>
      <c r="D52" s="321"/>
      <c r="E52" s="321"/>
      <c r="F52" s="34"/>
    </row>
    <row r="53" spans="1:6" x14ac:dyDescent="0.2">
      <c r="A53" s="32"/>
      <c r="B53" s="102" t="s">
        <v>66</v>
      </c>
      <c r="C53" s="102"/>
      <c r="D53" s="40"/>
      <c r="E53" s="45"/>
      <c r="F53" s="34"/>
    </row>
    <row r="54" spans="1:6" x14ac:dyDescent="0.2">
      <c r="A54" s="32"/>
      <c r="B54" s="321" t="s">
        <v>67</v>
      </c>
      <c r="C54" s="321"/>
      <c r="D54" s="321"/>
      <c r="E54" s="321"/>
      <c r="F54" s="34"/>
    </row>
    <row r="55" spans="1:6" x14ac:dyDescent="0.2">
      <c r="A55" s="32"/>
      <c r="B55" s="321" t="s">
        <v>68</v>
      </c>
      <c r="C55" s="321"/>
      <c r="D55" s="321"/>
      <c r="E55" s="321"/>
      <c r="F55" s="34"/>
    </row>
    <row r="56" spans="1:6" ht="43.5" customHeight="1" x14ac:dyDescent="0.2">
      <c r="A56" s="32"/>
      <c r="B56" s="321" t="s">
        <v>69</v>
      </c>
      <c r="C56" s="321"/>
      <c r="D56" s="321"/>
      <c r="E56" s="321"/>
      <c r="F56" s="321"/>
    </row>
    <row r="57" spans="1:6" x14ac:dyDescent="0.2">
      <c r="A57" s="32"/>
      <c r="B57" s="52" t="s">
        <v>70</v>
      </c>
      <c r="C57" s="47"/>
      <c r="D57" s="48"/>
      <c r="E57" s="51"/>
      <c r="F57" s="34"/>
    </row>
    <row r="58" spans="1:6" x14ac:dyDescent="0.2">
      <c r="A58" s="32"/>
      <c r="B58" s="46" t="s">
        <v>71</v>
      </c>
      <c r="C58" s="47"/>
      <c r="D58" s="48"/>
      <c r="E58" s="51"/>
      <c r="F58" s="34"/>
    </row>
    <row r="59" spans="1:6" ht="28.5" customHeight="1" x14ac:dyDescent="0.2">
      <c r="A59" s="32"/>
      <c r="B59" s="321" t="s">
        <v>72</v>
      </c>
      <c r="C59" s="321"/>
      <c r="D59" s="321"/>
      <c r="E59" s="321"/>
      <c r="F59" s="321"/>
    </row>
    <row r="60" spans="1:6" ht="14.25" customHeight="1" x14ac:dyDescent="0.2">
      <c r="A60" s="32"/>
      <c r="B60" s="321" t="s">
        <v>73</v>
      </c>
      <c r="C60" s="321"/>
      <c r="D60" s="321"/>
      <c r="E60" s="321"/>
      <c r="F60" s="34"/>
    </row>
    <row r="61" spans="1:6" x14ac:dyDescent="0.2">
      <c r="A61" s="32"/>
      <c r="B61" s="321" t="s">
        <v>74</v>
      </c>
      <c r="C61" s="321"/>
      <c r="D61" s="321"/>
      <c r="E61" s="321"/>
      <c r="F61" s="321"/>
    </row>
    <row r="62" spans="1:6" x14ac:dyDescent="0.2">
      <c r="A62" s="32"/>
      <c r="B62" s="46"/>
      <c r="C62" s="47"/>
      <c r="D62" s="48"/>
      <c r="E62" s="51"/>
      <c r="F62" s="34"/>
    </row>
    <row r="63" spans="1:6" ht="27" customHeight="1" x14ac:dyDescent="0.2">
      <c r="A63" s="32"/>
      <c r="B63" s="321" t="s">
        <v>75</v>
      </c>
      <c r="C63" s="321"/>
      <c r="D63" s="321"/>
      <c r="E63" s="321"/>
      <c r="F63" s="321"/>
    </row>
    <row r="64" spans="1:6" x14ac:dyDescent="0.2">
      <c r="A64" s="32"/>
      <c r="B64" s="52" t="s">
        <v>70</v>
      </c>
      <c r="C64" s="47"/>
      <c r="D64" s="48"/>
      <c r="E64" s="51"/>
      <c r="F64" s="34"/>
    </row>
    <row r="65" spans="1:6" ht="31.5" customHeight="1" x14ac:dyDescent="0.2">
      <c r="A65" s="32"/>
      <c r="B65" s="321" t="s">
        <v>76</v>
      </c>
      <c r="C65" s="321"/>
      <c r="D65" s="321"/>
      <c r="E65" s="321"/>
      <c r="F65" s="34"/>
    </row>
    <row r="66" spans="1:6" x14ac:dyDescent="0.2">
      <c r="A66" s="32"/>
      <c r="B66" s="46"/>
      <c r="C66" s="47"/>
      <c r="D66" s="48"/>
      <c r="E66" s="51"/>
      <c r="F66" s="34"/>
    </row>
    <row r="67" spans="1:6" x14ac:dyDescent="0.2">
      <c r="A67" s="32"/>
      <c r="B67" s="52" t="s">
        <v>77</v>
      </c>
      <c r="C67" s="47"/>
      <c r="D67" s="48"/>
      <c r="E67" s="51"/>
      <c r="F67" s="34"/>
    </row>
    <row r="68" spans="1:6" x14ac:dyDescent="0.2">
      <c r="A68" s="32"/>
      <c r="B68" s="46"/>
      <c r="C68" s="47"/>
      <c r="D68" s="48"/>
      <c r="E68" s="51"/>
      <c r="F68" s="34"/>
    </row>
    <row r="69" spans="1:6" ht="41.25" customHeight="1" x14ac:dyDescent="0.2">
      <c r="A69" s="32"/>
      <c r="B69" s="321" t="s">
        <v>78</v>
      </c>
      <c r="C69" s="321"/>
      <c r="D69" s="321"/>
      <c r="E69" s="321"/>
      <c r="F69" s="321"/>
    </row>
    <row r="70" spans="1:6" ht="33" customHeight="1" x14ac:dyDescent="0.2">
      <c r="A70" s="32"/>
      <c r="B70" s="321" t="s">
        <v>79</v>
      </c>
      <c r="C70" s="321"/>
      <c r="D70" s="321"/>
      <c r="E70" s="321"/>
      <c r="F70" s="321"/>
    </row>
    <row r="71" spans="1:6" x14ac:dyDescent="0.2">
      <c r="A71" s="32"/>
      <c r="B71" s="102"/>
      <c r="C71" s="102"/>
      <c r="D71" s="40"/>
      <c r="E71" s="45"/>
      <c r="F71" s="34"/>
    </row>
    <row r="72" spans="1:6" ht="46.5" customHeight="1" x14ac:dyDescent="0.2">
      <c r="A72" s="32"/>
      <c r="B72" s="322" t="s">
        <v>80</v>
      </c>
      <c r="C72" s="322"/>
      <c r="D72" s="322"/>
      <c r="E72" s="322"/>
      <c r="F72" s="322"/>
    </row>
    <row r="73" spans="1:6" x14ac:dyDescent="0.2">
      <c r="A73" s="32"/>
      <c r="B73" s="104"/>
      <c r="C73" s="104"/>
      <c r="D73" s="104"/>
      <c r="E73" s="104"/>
      <c r="F73" s="104"/>
    </row>
    <row r="74" spans="1:6" x14ac:dyDescent="0.2">
      <c r="A74" s="32"/>
      <c r="B74" s="104"/>
      <c r="C74" s="104"/>
      <c r="D74" s="104"/>
      <c r="E74" s="104"/>
      <c r="F74" s="104"/>
    </row>
    <row r="75" spans="1:6" x14ac:dyDescent="0.2">
      <c r="A75" s="32"/>
      <c r="B75" s="104"/>
      <c r="C75" s="104"/>
      <c r="D75" s="104"/>
      <c r="E75" s="104"/>
      <c r="F75" s="104"/>
    </row>
    <row r="76" spans="1:6" x14ac:dyDescent="0.2">
      <c r="A76" s="32"/>
      <c r="B76" s="104"/>
      <c r="C76" s="104"/>
      <c r="D76" s="104"/>
      <c r="E76" s="104"/>
      <c r="F76" s="104"/>
    </row>
    <row r="77" spans="1:6" x14ac:dyDescent="0.2">
      <c r="A77" s="32"/>
      <c r="B77" s="104"/>
      <c r="C77" s="104"/>
      <c r="D77" s="104"/>
      <c r="E77" s="104"/>
      <c r="F77" s="104"/>
    </row>
    <row r="78" spans="1:6" ht="15" customHeight="1" x14ac:dyDescent="0.2">
      <c r="A78" s="32"/>
      <c r="B78" s="102"/>
      <c r="C78" s="102"/>
      <c r="D78" s="40"/>
      <c r="E78" s="53"/>
      <c r="F78" s="34"/>
    </row>
    <row r="79" spans="1:6" x14ac:dyDescent="0.2">
      <c r="A79" s="29" t="s">
        <v>26</v>
      </c>
      <c r="B79" s="30" t="s">
        <v>23</v>
      </c>
      <c r="C79" s="32"/>
      <c r="D79" s="33"/>
      <c r="E79" s="31"/>
      <c r="F79" s="34"/>
    </row>
    <row r="80" spans="1:6" x14ac:dyDescent="0.2">
      <c r="A80" s="32"/>
      <c r="B80" s="36"/>
      <c r="C80" s="32"/>
      <c r="D80" s="33"/>
      <c r="E80" s="31"/>
      <c r="F80" s="34"/>
    </row>
    <row r="81" spans="1:6" ht="38.25" x14ac:dyDescent="0.2">
      <c r="A81" s="54">
        <v>1</v>
      </c>
      <c r="B81" s="268" t="s">
        <v>343</v>
      </c>
      <c r="C81" s="269"/>
      <c r="D81" s="270"/>
      <c r="E81" s="307"/>
      <c r="F81" s="271"/>
    </row>
    <row r="82" spans="1:6" ht="63.75" x14ac:dyDescent="0.2">
      <c r="A82" s="272"/>
      <c r="B82" s="55" t="s">
        <v>81</v>
      </c>
      <c r="C82" s="273"/>
      <c r="D82" s="33"/>
      <c r="E82" s="51"/>
      <c r="F82" s="274"/>
    </row>
    <row r="83" spans="1:6" x14ac:dyDescent="0.2">
      <c r="A83" s="272"/>
      <c r="B83" s="55" t="s">
        <v>82</v>
      </c>
      <c r="C83" s="273" t="s">
        <v>83</v>
      </c>
      <c r="D83" s="33">
        <v>1</v>
      </c>
      <c r="E83" s="292"/>
      <c r="F83" s="275">
        <f>E83*D83</f>
        <v>0</v>
      </c>
    </row>
    <row r="84" spans="1:6" x14ac:dyDescent="0.2">
      <c r="A84" s="276" t="str">
        <f>IF(B81="",MAX($A81:A$83)+1,"")</f>
        <v/>
      </c>
      <c r="B84" s="277" t="s">
        <v>84</v>
      </c>
      <c r="C84" s="77" t="s">
        <v>83</v>
      </c>
      <c r="D84" s="278">
        <v>1</v>
      </c>
      <c r="E84" s="293"/>
      <c r="F84" s="56">
        <f>E84*D84</f>
        <v>0</v>
      </c>
    </row>
    <row r="85" spans="1:6" ht="280.5" x14ac:dyDescent="0.2">
      <c r="A85" s="54">
        <v>2</v>
      </c>
      <c r="B85" s="279" t="s">
        <v>85</v>
      </c>
      <c r="C85" s="280"/>
      <c r="D85" s="270"/>
      <c r="E85" s="57"/>
      <c r="F85" s="281"/>
    </row>
    <row r="86" spans="1:6" x14ac:dyDescent="0.2">
      <c r="A86" s="276"/>
      <c r="B86" s="277"/>
      <c r="C86" s="77" t="s">
        <v>87</v>
      </c>
      <c r="D86" s="278">
        <v>100</v>
      </c>
      <c r="E86" s="293"/>
      <c r="F86" s="56">
        <f>E86*D86</f>
        <v>0</v>
      </c>
    </row>
    <row r="87" spans="1:6" ht="89.25" x14ac:dyDescent="0.2">
      <c r="A87" s="54">
        <v>3</v>
      </c>
      <c r="B87" s="279" t="s">
        <v>88</v>
      </c>
      <c r="C87" s="280"/>
      <c r="D87" s="270"/>
      <c r="E87" s="57"/>
      <c r="F87" s="281"/>
    </row>
    <row r="88" spans="1:6" x14ac:dyDescent="0.2">
      <c r="A88" s="276"/>
      <c r="B88" s="277"/>
      <c r="C88" s="77" t="s">
        <v>83</v>
      </c>
      <c r="D88" s="278">
        <v>1</v>
      </c>
      <c r="E88" s="293"/>
      <c r="F88" s="56">
        <f>E88*D88</f>
        <v>0</v>
      </c>
    </row>
    <row r="89" spans="1:6" ht="51" x14ac:dyDescent="0.2">
      <c r="A89" s="54">
        <v>4</v>
      </c>
      <c r="B89" s="279" t="s">
        <v>718</v>
      </c>
      <c r="C89" s="280"/>
      <c r="D89" s="270"/>
      <c r="E89" s="57"/>
      <c r="F89" s="281"/>
    </row>
    <row r="90" spans="1:6" x14ac:dyDescent="0.2">
      <c r="A90" s="276"/>
      <c r="B90" s="277"/>
      <c r="C90" s="77" t="s">
        <v>83</v>
      </c>
      <c r="D90" s="278">
        <v>1</v>
      </c>
      <c r="E90" s="293"/>
      <c r="F90" s="56">
        <f>E90*D90</f>
        <v>0</v>
      </c>
    </row>
    <row r="91" spans="1:6" ht="63.75" x14ac:dyDescent="0.2">
      <c r="A91" s="54">
        <v>5</v>
      </c>
      <c r="B91" s="279" t="s">
        <v>91</v>
      </c>
      <c r="C91" s="280"/>
      <c r="D91" s="270"/>
      <c r="E91" s="57"/>
      <c r="F91" s="281"/>
    </row>
    <row r="92" spans="1:6" x14ac:dyDescent="0.2">
      <c r="A92" s="276"/>
      <c r="B92" s="277"/>
      <c r="C92" s="77" t="s">
        <v>83</v>
      </c>
      <c r="D92" s="278">
        <v>1</v>
      </c>
      <c r="E92" s="293"/>
      <c r="F92" s="56">
        <f>E92*D92</f>
        <v>0</v>
      </c>
    </row>
    <row r="93" spans="1:6" ht="89.25" x14ac:dyDescent="0.2">
      <c r="A93" s="54">
        <v>6</v>
      </c>
      <c r="B93" s="279" t="s">
        <v>719</v>
      </c>
      <c r="C93" s="280"/>
      <c r="D93" s="270"/>
      <c r="E93" s="57"/>
      <c r="F93" s="281"/>
    </row>
    <row r="94" spans="1:6" x14ac:dyDescent="0.2">
      <c r="A94" s="276"/>
      <c r="B94" s="277"/>
      <c r="C94" s="77" t="s">
        <v>83</v>
      </c>
      <c r="D94" s="278">
        <v>1</v>
      </c>
      <c r="E94" s="293"/>
      <c r="F94" s="56">
        <f>E94*D94</f>
        <v>0</v>
      </c>
    </row>
    <row r="95" spans="1:6" ht="51" x14ac:dyDescent="0.2">
      <c r="A95" s="54">
        <v>7</v>
      </c>
      <c r="B95" s="279" t="s">
        <v>721</v>
      </c>
      <c r="C95" s="280"/>
      <c r="D95" s="270"/>
      <c r="E95" s="57"/>
      <c r="F95" s="281"/>
    </row>
    <row r="96" spans="1:6" x14ac:dyDescent="0.2">
      <c r="A96" s="276"/>
      <c r="B96" s="277"/>
      <c r="C96" s="77" t="s">
        <v>83</v>
      </c>
      <c r="D96" s="278">
        <v>1</v>
      </c>
      <c r="E96" s="293"/>
      <c r="F96" s="56">
        <f>E96*D96</f>
        <v>0</v>
      </c>
    </row>
    <row r="97" spans="1:6" ht="114.75" x14ac:dyDescent="0.2">
      <c r="A97" s="54">
        <v>8</v>
      </c>
      <c r="B97" s="279" t="s">
        <v>89</v>
      </c>
      <c r="C97" s="280"/>
      <c r="D97" s="282"/>
      <c r="E97" s="57"/>
      <c r="F97" s="281"/>
    </row>
    <row r="98" spans="1:6" x14ac:dyDescent="0.2">
      <c r="A98" s="283"/>
      <c r="B98" s="267" t="s">
        <v>86</v>
      </c>
      <c r="C98" s="273" t="s">
        <v>83</v>
      </c>
      <c r="D98" s="33">
        <v>1</v>
      </c>
      <c r="E98" s="292"/>
      <c r="F98" s="275">
        <f>E98*D98</f>
        <v>0</v>
      </c>
    </row>
    <row r="99" spans="1:6" x14ac:dyDescent="0.2">
      <c r="A99" s="283"/>
      <c r="B99" s="267" t="s">
        <v>336</v>
      </c>
      <c r="C99" s="273" t="s">
        <v>83</v>
      </c>
      <c r="D99" s="33">
        <v>1</v>
      </c>
      <c r="E99" s="292"/>
      <c r="F99" s="275">
        <f>E99*D99</f>
        <v>0</v>
      </c>
    </row>
    <row r="100" spans="1:6" x14ac:dyDescent="0.2">
      <c r="A100" s="283"/>
      <c r="B100" s="267" t="s">
        <v>337</v>
      </c>
      <c r="C100" s="273" t="s">
        <v>83</v>
      </c>
      <c r="D100" s="33">
        <v>1</v>
      </c>
      <c r="E100" s="292"/>
      <c r="F100" s="275">
        <f>E100*D100</f>
        <v>0</v>
      </c>
    </row>
    <row r="101" spans="1:6" x14ac:dyDescent="0.2">
      <c r="A101" s="272"/>
      <c r="B101" s="267" t="s">
        <v>338</v>
      </c>
      <c r="C101" s="273" t="s">
        <v>83</v>
      </c>
      <c r="D101" s="33">
        <v>1</v>
      </c>
      <c r="E101" s="292"/>
      <c r="F101" s="275">
        <f>E101*D101</f>
        <v>0</v>
      </c>
    </row>
    <row r="102" spans="1:6" ht="63.75" x14ac:dyDescent="0.2">
      <c r="A102" s="284">
        <v>9</v>
      </c>
      <c r="B102" s="285" t="s">
        <v>331</v>
      </c>
      <c r="C102" s="111"/>
      <c r="D102" s="112"/>
      <c r="E102" s="308"/>
      <c r="F102" s="113"/>
    </row>
    <row r="103" spans="1:6" x14ac:dyDescent="0.2">
      <c r="A103" s="286"/>
      <c r="B103" s="267" t="s">
        <v>86</v>
      </c>
      <c r="C103" s="273" t="s">
        <v>83</v>
      </c>
      <c r="D103" s="33">
        <v>1</v>
      </c>
      <c r="E103" s="292"/>
      <c r="F103" s="275">
        <f>E103*D103</f>
        <v>0</v>
      </c>
    </row>
    <row r="104" spans="1:6" x14ac:dyDescent="0.2">
      <c r="A104" s="286"/>
      <c r="B104" s="267" t="s">
        <v>336</v>
      </c>
      <c r="C104" s="273" t="s">
        <v>83</v>
      </c>
      <c r="D104" s="33">
        <v>1</v>
      </c>
      <c r="E104" s="292"/>
      <c r="F104" s="275">
        <f>E104*D104</f>
        <v>0</v>
      </c>
    </row>
    <row r="105" spans="1:6" x14ac:dyDescent="0.2">
      <c r="A105" s="286"/>
      <c r="B105" s="267" t="s">
        <v>337</v>
      </c>
      <c r="C105" s="273" t="s">
        <v>83</v>
      </c>
      <c r="D105" s="33">
        <v>1</v>
      </c>
      <c r="E105" s="292"/>
      <c r="F105" s="275">
        <f>E105*D105</f>
        <v>0</v>
      </c>
    </row>
    <row r="106" spans="1:6" x14ac:dyDescent="0.2">
      <c r="A106" s="287"/>
      <c r="B106" s="267" t="s">
        <v>338</v>
      </c>
      <c r="C106" s="273" t="s">
        <v>83</v>
      </c>
      <c r="D106" s="33">
        <v>1</v>
      </c>
      <c r="E106" s="292"/>
      <c r="F106" s="275">
        <f>E106*D106</f>
        <v>0</v>
      </c>
    </row>
    <row r="107" spans="1:6" ht="25.5" x14ac:dyDescent="0.2">
      <c r="A107" s="284">
        <v>10</v>
      </c>
      <c r="B107" s="285" t="s">
        <v>720</v>
      </c>
      <c r="C107" s="111"/>
      <c r="D107" s="112"/>
      <c r="E107" s="308"/>
      <c r="F107" s="113"/>
    </row>
    <row r="108" spans="1:6" x14ac:dyDescent="0.2">
      <c r="A108" s="287"/>
      <c r="B108" s="288"/>
      <c r="C108" s="79" t="s">
        <v>115</v>
      </c>
      <c r="D108" s="289">
        <v>1</v>
      </c>
      <c r="E108" s="294"/>
      <c r="F108" s="290">
        <f>D108*E108</f>
        <v>0</v>
      </c>
    </row>
    <row r="109" spans="1:6" ht="15" x14ac:dyDescent="0.2">
      <c r="A109" s="32"/>
      <c r="B109" s="36"/>
      <c r="C109" s="32"/>
      <c r="D109" s="33"/>
      <c r="E109" s="31"/>
      <c r="F109" s="291">
        <f>SUM(F82:F108)</f>
        <v>0</v>
      </c>
    </row>
    <row r="110" spans="1:6" x14ac:dyDescent="0.2">
      <c r="A110" s="32"/>
      <c r="B110" s="30"/>
      <c r="C110" s="32"/>
      <c r="D110" s="33"/>
      <c r="E110" s="31"/>
      <c r="F110" s="58"/>
    </row>
    <row r="111" spans="1:6" x14ac:dyDescent="0.2">
      <c r="A111" s="14"/>
      <c r="B111" s="14"/>
      <c r="C111" s="14"/>
      <c r="D111" s="14"/>
      <c r="E111" s="14"/>
      <c r="F111" s="14"/>
    </row>
  </sheetData>
  <sheetProtection algorithmName="SHA-512" hashValue="rOfLzt0WX5Zuu8BLiQwma/ieCOs08wJhLRufy9bCmv6RM9i51lnPNW2xAZHBOaLbYBTPDpTdYPedbfdxLpeyiA==" saltValue="dWTbKnkasFxugG1UPs+VvQ==" spinCount="100000" sheet="1" objects="1" scenarios="1"/>
  <mergeCells count="50">
    <mergeCell ref="B10:F10"/>
    <mergeCell ref="B5:F5"/>
    <mergeCell ref="B6:F6"/>
    <mergeCell ref="B7:F7"/>
    <mergeCell ref="B8:F8"/>
    <mergeCell ref="B9:F9"/>
    <mergeCell ref="B22:F22"/>
    <mergeCell ref="B11:F11"/>
    <mergeCell ref="B12:F12"/>
    <mergeCell ref="B13:F13"/>
    <mergeCell ref="B14:F14"/>
    <mergeCell ref="B15:F15"/>
    <mergeCell ref="B16:F16"/>
    <mergeCell ref="B17:F17"/>
    <mergeCell ref="B18:F18"/>
    <mergeCell ref="B19:F19"/>
    <mergeCell ref="B20:F20"/>
    <mergeCell ref="B21:F21"/>
    <mergeCell ref="B36:F36"/>
    <mergeCell ref="B23:F23"/>
    <mergeCell ref="B24:F24"/>
    <mergeCell ref="B25:F25"/>
    <mergeCell ref="B26:F26"/>
    <mergeCell ref="B27:F27"/>
    <mergeCell ref="B28:F28"/>
    <mergeCell ref="B29:F29"/>
    <mergeCell ref="B30:F30"/>
    <mergeCell ref="B31:E31"/>
    <mergeCell ref="B32:F32"/>
    <mergeCell ref="B34:F34"/>
    <mergeCell ref="B56:F56"/>
    <mergeCell ref="B37:E37"/>
    <mergeCell ref="B38:F38"/>
    <mergeCell ref="B39:F39"/>
    <mergeCell ref="B41:F41"/>
    <mergeCell ref="B43:E43"/>
    <mergeCell ref="B48:F48"/>
    <mergeCell ref="B50:F50"/>
    <mergeCell ref="B51:E51"/>
    <mergeCell ref="B52:E52"/>
    <mergeCell ref="B54:E54"/>
    <mergeCell ref="B55:E55"/>
    <mergeCell ref="B70:F70"/>
    <mergeCell ref="B72:F72"/>
    <mergeCell ref="B59:F59"/>
    <mergeCell ref="B60:E60"/>
    <mergeCell ref="B61:F61"/>
    <mergeCell ref="B63:F63"/>
    <mergeCell ref="B65:E65"/>
    <mergeCell ref="B69:F69"/>
  </mergeCells>
  <pageMargins left="0.7" right="0.7" top="0.75" bottom="0.75" header="0.3" footer="0.3"/>
  <pageSetup paperSize="9" orientation="portrait" r:id="rId1"/>
  <headerFooter>
    <oddHeader>&amp;L&amp;"Arial Black,Običajno"&amp;16&amp;K04+039region</oddHeader>
    <oddFooter>&amp;C&amp;A&amp;RStran &amp;P</oddFooter>
  </headerFooter>
  <rowBreaks count="1" manualBreakCount="1">
    <brk id="7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5"/>
  <sheetViews>
    <sheetView view="pageLayout" zoomScaleNormal="100" workbookViewId="0">
      <selection activeCell="F3" sqref="F3"/>
    </sheetView>
  </sheetViews>
  <sheetFormatPr defaultColWidth="8.85546875" defaultRowHeight="14.25" x14ac:dyDescent="0.2"/>
  <cols>
    <col min="1" max="1" width="5" style="2" customWidth="1"/>
    <col min="2" max="2" width="35.28515625" style="2" customWidth="1"/>
    <col min="3" max="3" width="4.28515625" style="68" customWidth="1"/>
    <col min="4" max="4" width="10.5703125" style="2" customWidth="1"/>
    <col min="5" max="6" width="12.5703125" style="115" customWidth="1"/>
    <col min="7" max="16384" width="8.85546875" style="2"/>
  </cols>
  <sheetData>
    <row r="1" spans="1:6" ht="15.75" x14ac:dyDescent="0.25">
      <c r="A1" s="18" t="s">
        <v>92</v>
      </c>
    </row>
    <row r="2" spans="1:6" ht="15.75" x14ac:dyDescent="0.25">
      <c r="A2" s="18"/>
    </row>
    <row r="3" spans="1:6" ht="114.75" x14ac:dyDescent="0.25">
      <c r="A3" s="18"/>
      <c r="B3" s="59" t="s">
        <v>93</v>
      </c>
    </row>
    <row r="4" spans="1:6" ht="15.75" x14ac:dyDescent="0.25">
      <c r="A4" s="18"/>
      <c r="B4" s="59"/>
    </row>
    <row r="5" spans="1:6" x14ac:dyDescent="0.2">
      <c r="B5" s="266" t="s">
        <v>722</v>
      </c>
    </row>
    <row r="7" spans="1:6" ht="51" customHeight="1" x14ac:dyDescent="0.2">
      <c r="A7" s="116">
        <v>1</v>
      </c>
      <c r="B7" s="69" t="s">
        <v>94</v>
      </c>
      <c r="C7" s="106"/>
      <c r="D7" s="112"/>
      <c r="E7" s="299"/>
      <c r="F7" s="117"/>
    </row>
    <row r="8" spans="1:6" x14ac:dyDescent="0.2">
      <c r="A8" s="118"/>
      <c r="B8" s="70"/>
      <c r="C8" s="79" t="s">
        <v>83</v>
      </c>
      <c r="D8" s="295">
        <v>1</v>
      </c>
      <c r="E8" s="293"/>
      <c r="F8" s="56">
        <f>E8*D8</f>
        <v>0</v>
      </c>
    </row>
    <row r="9" spans="1:6" ht="38.25" x14ac:dyDescent="0.2">
      <c r="A9" s="119">
        <v>2</v>
      </c>
      <c r="B9" s="120" t="s">
        <v>108</v>
      </c>
      <c r="C9" s="121" t="s">
        <v>83</v>
      </c>
      <c r="D9" s="122">
        <v>1</v>
      </c>
      <c r="E9" s="300"/>
      <c r="F9" s="123">
        <f t="shared" ref="F9" si="0">AVERAGE(D9*E9)</f>
        <v>0</v>
      </c>
    </row>
    <row r="10" spans="1:6" ht="89.25" x14ac:dyDescent="0.2">
      <c r="A10" s="116">
        <v>3</v>
      </c>
      <c r="B10" s="69" t="s">
        <v>95</v>
      </c>
      <c r="C10" s="106"/>
      <c r="D10" s="112"/>
      <c r="E10" s="301"/>
      <c r="F10" s="124"/>
    </row>
    <row r="11" spans="1:6" x14ac:dyDescent="0.2">
      <c r="A11" s="118"/>
      <c r="B11" s="70"/>
      <c r="C11" s="79" t="s">
        <v>83</v>
      </c>
      <c r="D11" s="80">
        <v>1</v>
      </c>
      <c r="E11" s="302"/>
      <c r="F11" s="56">
        <f>E11*D11</f>
        <v>0</v>
      </c>
    </row>
    <row r="12" spans="1:6" ht="51" x14ac:dyDescent="0.2">
      <c r="A12" s="116">
        <v>4</v>
      </c>
      <c r="B12" s="69" t="s">
        <v>342</v>
      </c>
      <c r="C12" s="106"/>
      <c r="D12" s="112"/>
      <c r="E12" s="301"/>
      <c r="F12" s="124"/>
    </row>
    <row r="13" spans="1:6" x14ac:dyDescent="0.2">
      <c r="A13" s="125"/>
      <c r="B13" s="46"/>
      <c r="C13" s="84" t="s">
        <v>96</v>
      </c>
      <c r="D13" s="85">
        <v>137</v>
      </c>
      <c r="E13" s="303"/>
      <c r="F13" s="275">
        <f>E13*D13</f>
        <v>0</v>
      </c>
    </row>
    <row r="14" spans="1:6" ht="51" x14ac:dyDescent="0.2">
      <c r="A14" s="296">
        <v>5</v>
      </c>
      <c r="B14" s="69" t="s">
        <v>238</v>
      </c>
      <c r="C14" s="106"/>
      <c r="D14" s="112"/>
      <c r="E14" s="301"/>
      <c r="F14" s="124"/>
    </row>
    <row r="15" spans="1:6" x14ac:dyDescent="0.2">
      <c r="A15" s="297"/>
      <c r="B15" s="46" t="s">
        <v>98</v>
      </c>
      <c r="C15" s="84" t="s">
        <v>97</v>
      </c>
      <c r="D15" s="85">
        <v>7</v>
      </c>
      <c r="E15" s="303"/>
      <c r="F15" s="275">
        <f>E15*D15</f>
        <v>0</v>
      </c>
    </row>
    <row r="16" spans="1:6" x14ac:dyDescent="0.2">
      <c r="A16" s="88"/>
      <c r="B16" s="46" t="s">
        <v>99</v>
      </c>
      <c r="C16" s="84" t="s">
        <v>97</v>
      </c>
      <c r="D16" s="85">
        <v>10</v>
      </c>
      <c r="E16" s="303"/>
      <c r="F16" s="275">
        <f>E16*D16</f>
        <v>0</v>
      </c>
    </row>
    <row r="17" spans="1:6" x14ac:dyDescent="0.2">
      <c r="A17" s="78"/>
      <c r="B17" s="70" t="s">
        <v>100</v>
      </c>
      <c r="C17" s="79" t="s">
        <v>97</v>
      </c>
      <c r="D17" s="80">
        <v>2</v>
      </c>
      <c r="E17" s="302"/>
      <c r="F17" s="56">
        <f>E17*D17</f>
        <v>0</v>
      </c>
    </row>
    <row r="18" spans="1:6" ht="76.5" x14ac:dyDescent="0.2">
      <c r="A18" s="296">
        <v>6</v>
      </c>
      <c r="B18" s="69" t="s">
        <v>239</v>
      </c>
      <c r="C18" s="106"/>
      <c r="D18" s="112"/>
      <c r="E18" s="301"/>
      <c r="F18" s="124"/>
    </row>
    <row r="19" spans="1:6" x14ac:dyDescent="0.2">
      <c r="A19" s="298"/>
      <c r="B19" s="70"/>
      <c r="C19" s="79" t="s">
        <v>97</v>
      </c>
      <c r="D19" s="80">
        <v>6</v>
      </c>
      <c r="E19" s="302"/>
      <c r="F19" s="56">
        <f>E19*D19</f>
        <v>0</v>
      </c>
    </row>
    <row r="20" spans="1:6" ht="89.25" x14ac:dyDescent="0.2">
      <c r="A20" s="296">
        <v>7</v>
      </c>
      <c r="B20" s="69" t="s">
        <v>240</v>
      </c>
      <c r="C20" s="106"/>
      <c r="D20" s="112"/>
      <c r="E20" s="301"/>
      <c r="F20" s="124"/>
    </row>
    <row r="21" spans="1:6" x14ac:dyDescent="0.2">
      <c r="A21" s="298"/>
      <c r="B21" s="70"/>
      <c r="C21" s="79" t="s">
        <v>97</v>
      </c>
      <c r="D21" s="80">
        <v>1</v>
      </c>
      <c r="E21" s="302"/>
      <c r="F21" s="56">
        <f>E21*D21</f>
        <v>0</v>
      </c>
    </row>
    <row r="22" spans="1:6" ht="63.75" x14ac:dyDescent="0.2">
      <c r="A22" s="296">
        <v>8</v>
      </c>
      <c r="B22" s="69" t="s">
        <v>101</v>
      </c>
      <c r="C22" s="106"/>
      <c r="D22" s="112"/>
      <c r="E22" s="301"/>
      <c r="F22" s="124"/>
    </row>
    <row r="23" spans="1:6" x14ac:dyDescent="0.2">
      <c r="A23" s="298"/>
      <c r="B23" s="70"/>
      <c r="C23" s="79" t="s">
        <v>97</v>
      </c>
      <c r="D23" s="80">
        <v>1</v>
      </c>
      <c r="E23" s="302"/>
      <c r="F23" s="56">
        <f>E23*D23</f>
        <v>0</v>
      </c>
    </row>
    <row r="24" spans="1:6" ht="63.75" x14ac:dyDescent="0.2">
      <c r="A24" s="296">
        <v>9</v>
      </c>
      <c r="B24" s="69" t="s">
        <v>107</v>
      </c>
      <c r="C24" s="106"/>
      <c r="D24" s="112"/>
      <c r="E24" s="301"/>
      <c r="F24" s="124"/>
    </row>
    <row r="25" spans="1:6" x14ac:dyDescent="0.2">
      <c r="A25" s="298"/>
      <c r="B25" s="70"/>
      <c r="C25" s="79" t="s">
        <v>97</v>
      </c>
      <c r="D25" s="80">
        <v>1</v>
      </c>
      <c r="E25" s="302"/>
      <c r="F25" s="56">
        <f>E25*D25</f>
        <v>0</v>
      </c>
    </row>
    <row r="26" spans="1:6" ht="51" x14ac:dyDescent="0.2">
      <c r="A26" s="296">
        <v>10</v>
      </c>
      <c r="B26" s="69" t="s">
        <v>105</v>
      </c>
      <c r="C26" s="106"/>
      <c r="D26" s="112"/>
      <c r="E26" s="301"/>
      <c r="F26" s="124"/>
    </row>
    <row r="27" spans="1:6" x14ac:dyDescent="0.2">
      <c r="A27" s="298"/>
      <c r="B27" s="70"/>
      <c r="C27" s="79" t="s">
        <v>97</v>
      </c>
      <c r="D27" s="80">
        <v>12.5</v>
      </c>
      <c r="E27" s="302"/>
      <c r="F27" s="56">
        <f>E27*D27</f>
        <v>0</v>
      </c>
    </row>
    <row r="28" spans="1:6" ht="63.75" x14ac:dyDescent="0.2">
      <c r="A28" s="296">
        <v>11</v>
      </c>
      <c r="B28" s="69" t="s">
        <v>102</v>
      </c>
      <c r="C28" s="106"/>
      <c r="D28" s="112"/>
      <c r="E28" s="301"/>
      <c r="F28" s="124"/>
    </row>
    <row r="29" spans="1:6" x14ac:dyDescent="0.2">
      <c r="A29" s="298"/>
      <c r="B29" s="70"/>
      <c r="C29" s="79" t="s">
        <v>96</v>
      </c>
      <c r="D29" s="80">
        <v>20</v>
      </c>
      <c r="E29" s="302"/>
      <c r="F29" s="56">
        <f>E29*D29</f>
        <v>0</v>
      </c>
    </row>
    <row r="30" spans="1:6" ht="54" customHeight="1" x14ac:dyDescent="0.2">
      <c r="A30" s="296">
        <v>12</v>
      </c>
      <c r="B30" s="69" t="s">
        <v>103</v>
      </c>
      <c r="C30" s="106"/>
      <c r="D30" s="112"/>
      <c r="E30" s="301"/>
      <c r="F30" s="124"/>
    </row>
    <row r="31" spans="1:6" x14ac:dyDescent="0.2">
      <c r="A31" s="298"/>
      <c r="B31" s="70"/>
      <c r="C31" s="79" t="s">
        <v>96</v>
      </c>
      <c r="D31" s="80">
        <v>8.5</v>
      </c>
      <c r="E31" s="302"/>
      <c r="F31" s="56">
        <f>E31*D31</f>
        <v>0</v>
      </c>
    </row>
    <row r="32" spans="1:6" ht="76.5" x14ac:dyDescent="0.2">
      <c r="A32" s="116">
        <v>13</v>
      </c>
      <c r="B32" s="69" t="s">
        <v>241</v>
      </c>
      <c r="C32" s="126"/>
      <c r="D32" s="127"/>
      <c r="E32" s="304"/>
      <c r="F32" s="128"/>
    </row>
    <row r="33" spans="1:6" x14ac:dyDescent="0.2">
      <c r="A33" s="125"/>
      <c r="B33" s="46"/>
      <c r="C33" s="84" t="s">
        <v>96</v>
      </c>
      <c r="D33" s="85">
        <v>1.5</v>
      </c>
      <c r="E33" s="305"/>
      <c r="F33" s="130">
        <f>AVERAGE(D33*E33)</f>
        <v>0</v>
      </c>
    </row>
    <row r="34" spans="1:6" ht="76.5" x14ac:dyDescent="0.2">
      <c r="A34" s="116">
        <v>14</v>
      </c>
      <c r="B34" s="69" t="s">
        <v>106</v>
      </c>
      <c r="C34" s="106"/>
      <c r="D34" s="112"/>
      <c r="E34" s="299"/>
      <c r="F34" s="117"/>
    </row>
    <row r="35" spans="1:6" x14ac:dyDescent="0.2">
      <c r="A35" s="78"/>
      <c r="B35" s="6"/>
      <c r="C35" s="79" t="s">
        <v>83</v>
      </c>
      <c r="D35" s="80">
        <v>3</v>
      </c>
      <c r="E35" s="306"/>
      <c r="F35" s="131">
        <f t="shared" ref="F35" si="1">AVERAGE(D35*E35)</f>
        <v>0</v>
      </c>
    </row>
    <row r="36" spans="1:6" ht="51" x14ac:dyDescent="0.2">
      <c r="A36" s="116">
        <v>15</v>
      </c>
      <c r="B36" s="69" t="s">
        <v>242</v>
      </c>
      <c r="C36" s="106"/>
      <c r="D36" s="112"/>
      <c r="E36" s="299"/>
      <c r="F36" s="117"/>
    </row>
    <row r="37" spans="1:6" x14ac:dyDescent="0.2">
      <c r="A37" s="78"/>
      <c r="B37" s="6"/>
      <c r="C37" s="79" t="s">
        <v>96</v>
      </c>
      <c r="D37" s="80">
        <v>137</v>
      </c>
      <c r="E37" s="306"/>
      <c r="F37" s="131">
        <f t="shared" ref="F37:F40" si="2">AVERAGE(D37*E37)</f>
        <v>0</v>
      </c>
    </row>
    <row r="38" spans="1:6" ht="91.5" customHeight="1" x14ac:dyDescent="0.2">
      <c r="A38" s="119">
        <v>16</v>
      </c>
      <c r="B38" s="120" t="s">
        <v>345</v>
      </c>
      <c r="C38" s="121" t="s">
        <v>109</v>
      </c>
      <c r="D38" s="122">
        <v>31</v>
      </c>
      <c r="E38" s="300"/>
      <c r="F38" s="123">
        <f t="shared" si="2"/>
        <v>0</v>
      </c>
    </row>
    <row r="39" spans="1:6" ht="114.75" x14ac:dyDescent="0.2">
      <c r="A39" s="119">
        <v>17</v>
      </c>
      <c r="B39" s="120" t="s">
        <v>341</v>
      </c>
      <c r="C39" s="121" t="s">
        <v>83</v>
      </c>
      <c r="D39" s="122">
        <v>4</v>
      </c>
      <c r="E39" s="300"/>
      <c r="F39" s="123">
        <f t="shared" si="2"/>
        <v>0</v>
      </c>
    </row>
    <row r="40" spans="1:6" ht="89.25" x14ac:dyDescent="0.2">
      <c r="A40" s="119">
        <v>18</v>
      </c>
      <c r="B40" s="120" t="s">
        <v>344</v>
      </c>
      <c r="C40" s="121" t="s">
        <v>104</v>
      </c>
      <c r="D40" s="122">
        <v>2.2000000000000002</v>
      </c>
      <c r="E40" s="300"/>
      <c r="F40" s="123">
        <f t="shared" si="2"/>
        <v>0</v>
      </c>
    </row>
    <row r="41" spans="1:6" ht="63.75" x14ac:dyDescent="0.2">
      <c r="A41" s="119">
        <v>19</v>
      </c>
      <c r="B41" s="120" t="s">
        <v>243</v>
      </c>
      <c r="C41" s="121" t="s">
        <v>96</v>
      </c>
      <c r="D41" s="122">
        <v>4</v>
      </c>
      <c r="E41" s="300"/>
      <c r="F41" s="123">
        <f t="shared" ref="F41" si="3">AVERAGE(D41*E41)</f>
        <v>0</v>
      </c>
    </row>
    <row r="42" spans="1:6" ht="63.75" x14ac:dyDescent="0.2">
      <c r="A42" s="119">
        <v>20</v>
      </c>
      <c r="B42" s="120" t="s">
        <v>233</v>
      </c>
      <c r="C42" s="121" t="s">
        <v>83</v>
      </c>
      <c r="D42" s="122">
        <v>1</v>
      </c>
      <c r="E42" s="300"/>
      <c r="F42" s="123">
        <f t="shared" ref="F42" si="4">AVERAGE(D42*E42)</f>
        <v>0</v>
      </c>
    </row>
    <row r="43" spans="1:6" ht="25.5" customHeight="1" x14ac:dyDescent="0.2">
      <c r="A43" s="116">
        <v>21</v>
      </c>
      <c r="B43" s="69" t="s">
        <v>244</v>
      </c>
      <c r="C43" s="106"/>
      <c r="D43" s="112"/>
      <c r="E43" s="299"/>
      <c r="F43" s="117"/>
    </row>
    <row r="44" spans="1:6" x14ac:dyDescent="0.2">
      <c r="A44" s="118"/>
      <c r="B44" s="70"/>
      <c r="C44" s="79" t="s">
        <v>97</v>
      </c>
      <c r="D44" s="80">
        <v>5</v>
      </c>
      <c r="E44" s="306"/>
      <c r="F44" s="131">
        <f>AVERAGE(D44*E44)</f>
        <v>0</v>
      </c>
    </row>
    <row r="45" spans="1:6" ht="15" x14ac:dyDescent="0.25">
      <c r="F45" s="132">
        <f>SUM(F7:F44)</f>
        <v>0</v>
      </c>
    </row>
  </sheetData>
  <sheetProtection algorithmName="SHA-512" hashValue="8Px6QNIfXWETpc/Y06c9l5jTScKqrRQH5PuFtImal75DM5emcqHc3cZI4+zKliEmQtBm4hhF7jOwcIOfZ3nP+A==" saltValue="SDPR/ME+QbLmaWWAnkrUdg==" spinCount="100000" sheet="1" objects="1" scenarios="1"/>
  <pageMargins left="0.7" right="0.7" top="0.75" bottom="0.75" header="0.3" footer="0.3"/>
  <pageSetup paperSize="9" orientation="portrait" r:id="rId1"/>
  <headerFooter>
    <oddHeader>&amp;L&amp;"Aptos Black,Običajno"&amp;16&amp;K04+038region</oddHeader>
    <oddFooter>&amp;C&amp;A&amp;RStran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6"/>
  <sheetViews>
    <sheetView view="pageLayout" zoomScaleNormal="100" workbookViewId="0">
      <selection activeCell="F2" sqref="F2"/>
    </sheetView>
  </sheetViews>
  <sheetFormatPr defaultColWidth="8.85546875" defaultRowHeight="14.25" x14ac:dyDescent="0.2"/>
  <cols>
    <col min="1" max="1" width="5" style="2" customWidth="1"/>
    <col min="2" max="2" width="35.42578125" style="2" customWidth="1"/>
    <col min="3" max="3" width="4.28515625" style="68" customWidth="1"/>
    <col min="4" max="4" width="10.140625" style="2" customWidth="1"/>
    <col min="5" max="6" width="12.85546875" style="115" customWidth="1"/>
    <col min="7" max="16384" width="8.85546875" style="2"/>
  </cols>
  <sheetData>
    <row r="1" spans="1:6" ht="15.75" x14ac:dyDescent="0.25">
      <c r="A1" s="18" t="s">
        <v>114</v>
      </c>
    </row>
    <row r="3" spans="1:6" ht="141" customHeight="1" x14ac:dyDescent="0.2">
      <c r="A3" s="119">
        <v>1</v>
      </c>
      <c r="B3" s="120" t="s">
        <v>245</v>
      </c>
      <c r="C3" s="121" t="s">
        <v>115</v>
      </c>
      <c r="D3" s="122">
        <v>6</v>
      </c>
      <c r="E3" s="300"/>
      <c r="F3" s="123">
        <f>AVERAGE(D3*E3)</f>
        <v>0</v>
      </c>
    </row>
    <row r="4" spans="1:6" ht="231.75" customHeight="1" x14ac:dyDescent="0.2">
      <c r="A4" s="116">
        <v>2</v>
      </c>
      <c r="B4" s="69" t="s">
        <v>246</v>
      </c>
      <c r="C4" s="126"/>
      <c r="D4" s="127"/>
      <c r="E4" s="304"/>
      <c r="F4" s="128"/>
    </row>
    <row r="5" spans="1:6" x14ac:dyDescent="0.2">
      <c r="A5" s="125"/>
      <c r="B5" s="46" t="s">
        <v>116</v>
      </c>
      <c r="C5" s="84" t="s">
        <v>109</v>
      </c>
      <c r="D5" s="85">
        <v>25.5</v>
      </c>
      <c r="E5" s="305"/>
      <c r="F5" s="130">
        <f>AVERAGE(D5*E5)</f>
        <v>0</v>
      </c>
    </row>
    <row r="6" spans="1:6" x14ac:dyDescent="0.2">
      <c r="A6" s="118"/>
      <c r="B6" s="70" t="s">
        <v>117</v>
      </c>
      <c r="C6" s="79" t="s">
        <v>104</v>
      </c>
      <c r="D6" s="80">
        <v>2</v>
      </c>
      <c r="E6" s="306"/>
      <c r="F6" s="131">
        <f>AVERAGE(D6*E6)</f>
        <v>0</v>
      </c>
    </row>
    <row r="7" spans="1:6" ht="165.75" x14ac:dyDescent="0.2">
      <c r="A7" s="116">
        <v>3</v>
      </c>
      <c r="B7" s="69" t="s">
        <v>247</v>
      </c>
      <c r="C7" s="126"/>
      <c r="D7" s="127"/>
      <c r="E7" s="304"/>
      <c r="F7" s="128"/>
    </row>
    <row r="8" spans="1:6" x14ac:dyDescent="0.2">
      <c r="A8" s="125"/>
      <c r="B8" s="46" t="s">
        <v>116</v>
      </c>
      <c r="C8" s="84" t="s">
        <v>96</v>
      </c>
      <c r="D8" s="85">
        <v>1.5</v>
      </c>
      <c r="E8" s="305"/>
      <c r="F8" s="130">
        <f>AVERAGE(D8*E8)</f>
        <v>0</v>
      </c>
    </row>
    <row r="9" spans="1:6" x14ac:dyDescent="0.2">
      <c r="A9" s="118"/>
      <c r="B9" s="70" t="s">
        <v>117</v>
      </c>
      <c r="C9" s="79" t="s">
        <v>104</v>
      </c>
      <c r="D9" s="80">
        <v>0.2</v>
      </c>
      <c r="E9" s="306"/>
      <c r="F9" s="131">
        <f>AVERAGE(D9*E9)</f>
        <v>0</v>
      </c>
    </row>
    <row r="10" spans="1:6" ht="38.25" x14ac:dyDescent="0.2">
      <c r="A10" s="116">
        <v>4</v>
      </c>
      <c r="B10" s="69" t="s">
        <v>248</v>
      </c>
      <c r="C10" s="126"/>
      <c r="D10" s="127"/>
      <c r="E10" s="304"/>
      <c r="F10" s="133"/>
    </row>
    <row r="11" spans="1:6" x14ac:dyDescent="0.2">
      <c r="A11" s="125"/>
      <c r="B11" s="46" t="s">
        <v>346</v>
      </c>
      <c r="C11" s="84" t="s">
        <v>118</v>
      </c>
      <c r="D11" s="85">
        <v>43.2</v>
      </c>
      <c r="E11" s="305"/>
      <c r="F11" s="130">
        <f>AVERAGE(D11*E11)</f>
        <v>0</v>
      </c>
    </row>
    <row r="12" spans="1:6" x14ac:dyDescent="0.2">
      <c r="A12" s="118"/>
      <c r="B12" s="70" t="s">
        <v>122</v>
      </c>
      <c r="C12" s="79" t="s">
        <v>118</v>
      </c>
      <c r="D12" s="80">
        <v>193.2</v>
      </c>
      <c r="E12" s="306"/>
      <c r="F12" s="131">
        <f>AVERAGE(D12*E12)</f>
        <v>0</v>
      </c>
    </row>
    <row r="13" spans="1:6" ht="38.25" x14ac:dyDescent="0.2">
      <c r="A13" s="116">
        <v>5</v>
      </c>
      <c r="B13" s="69" t="s">
        <v>119</v>
      </c>
      <c r="C13" s="126"/>
      <c r="D13" s="127"/>
      <c r="E13" s="304"/>
      <c r="F13" s="128"/>
    </row>
    <row r="14" spans="1:6" ht="25.5" x14ac:dyDescent="0.2">
      <c r="A14" s="125"/>
      <c r="B14" s="46" t="s">
        <v>249</v>
      </c>
      <c r="C14" s="84" t="s">
        <v>120</v>
      </c>
      <c r="D14" s="85">
        <v>32</v>
      </c>
      <c r="E14" s="305"/>
      <c r="F14" s="130">
        <f>D14*E14</f>
        <v>0</v>
      </c>
    </row>
    <row r="15" spans="1:6" x14ac:dyDescent="0.2">
      <c r="A15" s="118"/>
      <c r="B15" s="70" t="s">
        <v>121</v>
      </c>
      <c r="C15" s="134"/>
      <c r="D15" s="80">
        <v>0.2</v>
      </c>
      <c r="E15" s="309">
        <f>SUM(F3:F12)</f>
        <v>0</v>
      </c>
      <c r="F15" s="131">
        <f>E15*D15</f>
        <v>0</v>
      </c>
    </row>
    <row r="16" spans="1:6" ht="15" x14ac:dyDescent="0.25">
      <c r="F16" s="105">
        <f>SUM(F3:F15)</f>
        <v>0</v>
      </c>
    </row>
  </sheetData>
  <sheetProtection algorithmName="SHA-512" hashValue="C8xBPSS6zMTKni+l+PhwTzcT+3QgBvAi5UrPiU802bDec6ny1Vv6pHJ2NZD7IsjDAyqQLZbGLFpM6VKUtNpRug==" saltValue="3fdkYOdgrHnUfkFdsUvUmw==" spinCount="100000" sheet="1" objects="1" scenarios="1"/>
  <pageMargins left="0.7" right="0.7" top="0.75" bottom="0.75" header="0.3" footer="0.3"/>
  <pageSetup paperSize="9" orientation="portrait" r:id="rId1"/>
  <headerFooter>
    <oddHeader>&amp;L&amp;"Arial Black,Običajno"&amp;16&amp;K04+038region</oddHeader>
    <oddFooter>&amp;A&amp;RStran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8"/>
  <sheetViews>
    <sheetView view="pageLayout" zoomScaleNormal="100" workbookViewId="0">
      <selection activeCell="D2" sqref="D2"/>
    </sheetView>
  </sheetViews>
  <sheetFormatPr defaultColWidth="8.85546875" defaultRowHeight="14.25" x14ac:dyDescent="0.2"/>
  <cols>
    <col min="1" max="1" width="5.42578125" style="2" customWidth="1"/>
    <col min="2" max="2" width="35.42578125" style="2" customWidth="1"/>
    <col min="3" max="3" width="4.28515625" style="68" customWidth="1"/>
    <col min="4" max="4" width="9.42578125" style="2" customWidth="1"/>
    <col min="5" max="5" width="12.7109375" style="310" customWidth="1"/>
    <col min="6" max="6" width="12.5703125" style="115" customWidth="1"/>
    <col min="7" max="16384" width="8.85546875" style="2"/>
  </cols>
  <sheetData>
    <row r="1" spans="1:6" ht="15.75" x14ac:dyDescent="0.25">
      <c r="A1" s="18" t="s">
        <v>111</v>
      </c>
    </row>
    <row r="2" spans="1:6" ht="15" x14ac:dyDescent="0.2">
      <c r="A2" s="20"/>
    </row>
    <row r="3" spans="1:6" ht="126.75" customHeight="1" x14ac:dyDescent="0.2">
      <c r="A3" s="116">
        <v>1</v>
      </c>
      <c r="B3" s="69" t="s">
        <v>250</v>
      </c>
      <c r="C3" s="106"/>
      <c r="D3" s="135"/>
      <c r="E3" s="301"/>
      <c r="F3" s="124"/>
    </row>
    <row r="4" spans="1:6" x14ac:dyDescent="0.2">
      <c r="A4" s="78"/>
      <c r="B4" s="6"/>
      <c r="C4" s="79" t="s">
        <v>96</v>
      </c>
      <c r="D4" s="80">
        <v>22</v>
      </c>
      <c r="E4" s="302"/>
      <c r="F4" s="56">
        <f>E4*D4</f>
        <v>0</v>
      </c>
    </row>
    <row r="5" spans="1:6" ht="114.75" x14ac:dyDescent="0.2">
      <c r="A5" s="116">
        <v>2</v>
      </c>
      <c r="B5" s="69" t="s">
        <v>347</v>
      </c>
      <c r="C5" s="106"/>
      <c r="D5" s="112"/>
      <c r="E5" s="299"/>
      <c r="F5" s="117"/>
    </row>
    <row r="6" spans="1:6" x14ac:dyDescent="0.2">
      <c r="A6" s="118"/>
      <c r="B6" s="70"/>
      <c r="C6" s="67" t="s">
        <v>96</v>
      </c>
      <c r="D6" s="80">
        <v>22</v>
      </c>
      <c r="E6" s="306"/>
      <c r="F6" s="131">
        <f>AVERAGE(D6*E6)</f>
        <v>0</v>
      </c>
    </row>
    <row r="7" spans="1:6" ht="63.75" x14ac:dyDescent="0.2">
      <c r="A7" s="116">
        <v>3</v>
      </c>
      <c r="B7" s="69" t="s">
        <v>251</v>
      </c>
      <c r="C7" s="106"/>
      <c r="D7" s="127"/>
      <c r="E7" s="304"/>
      <c r="F7" s="128"/>
    </row>
    <row r="8" spans="1:6" x14ac:dyDescent="0.2">
      <c r="A8" s="118"/>
      <c r="B8" s="70"/>
      <c r="C8" s="67" t="s">
        <v>96</v>
      </c>
      <c r="D8" s="80">
        <v>9</v>
      </c>
      <c r="E8" s="306"/>
      <c r="F8" s="131">
        <f>AVERAGE(D8*E8)</f>
        <v>0</v>
      </c>
    </row>
    <row r="9" spans="1:6" ht="89.25" x14ac:dyDescent="0.2">
      <c r="A9" s="119">
        <v>4</v>
      </c>
      <c r="B9" s="120" t="s">
        <v>252</v>
      </c>
      <c r="C9" s="121" t="s">
        <v>96</v>
      </c>
      <c r="D9" s="122">
        <v>9</v>
      </c>
      <c r="E9" s="300"/>
      <c r="F9" s="123">
        <f t="shared" ref="F9" si="0">AVERAGE(D9*E9)</f>
        <v>0</v>
      </c>
    </row>
    <row r="10" spans="1:6" ht="77.25" customHeight="1" x14ac:dyDescent="0.2">
      <c r="A10" s="116">
        <v>5</v>
      </c>
      <c r="B10" s="69" t="s">
        <v>253</v>
      </c>
      <c r="C10" s="126"/>
      <c r="D10" s="127"/>
      <c r="E10" s="304"/>
      <c r="F10" s="128"/>
    </row>
    <row r="11" spans="1:6" x14ac:dyDescent="0.2">
      <c r="A11" s="125"/>
      <c r="B11" s="46" t="s">
        <v>207</v>
      </c>
      <c r="C11" s="84" t="s">
        <v>96</v>
      </c>
      <c r="D11" s="85">
        <v>12</v>
      </c>
      <c r="E11" s="305"/>
      <c r="F11" s="130">
        <f>AVERAGE(D11*E11)</f>
        <v>0</v>
      </c>
    </row>
    <row r="12" spans="1:6" ht="76.5" x14ac:dyDescent="0.2">
      <c r="A12" s="116">
        <v>6</v>
      </c>
      <c r="B12" s="69" t="s">
        <v>254</v>
      </c>
      <c r="C12" s="126"/>
      <c r="D12" s="127"/>
      <c r="E12" s="304"/>
      <c r="F12" s="128"/>
    </row>
    <row r="13" spans="1:6" x14ac:dyDescent="0.2">
      <c r="A13" s="118"/>
      <c r="B13" s="70" t="s">
        <v>208</v>
      </c>
      <c r="C13" s="79" t="s">
        <v>96</v>
      </c>
      <c r="D13" s="80">
        <v>6.7</v>
      </c>
      <c r="E13" s="306"/>
      <c r="F13" s="131">
        <f>AVERAGE(D13*E13)</f>
        <v>0</v>
      </c>
    </row>
    <row r="14" spans="1:6" x14ac:dyDescent="0.2">
      <c r="A14" s="116">
        <v>7</v>
      </c>
      <c r="B14" s="69" t="s">
        <v>123</v>
      </c>
      <c r="C14" s="126"/>
      <c r="D14" s="127"/>
      <c r="E14" s="304"/>
      <c r="F14" s="128"/>
    </row>
    <row r="15" spans="1:6" x14ac:dyDescent="0.2">
      <c r="A15" s="125"/>
      <c r="B15" s="46" t="s">
        <v>124</v>
      </c>
      <c r="C15" s="84" t="s">
        <v>97</v>
      </c>
      <c r="D15" s="85">
        <v>7</v>
      </c>
      <c r="E15" s="305"/>
      <c r="F15" s="130">
        <f t="shared" ref="F15:F17" si="1">AVERAGE(D15*E15)</f>
        <v>0</v>
      </c>
    </row>
    <row r="16" spans="1:6" x14ac:dyDescent="0.2">
      <c r="A16" s="125"/>
      <c r="B16" s="46" t="s">
        <v>125</v>
      </c>
      <c r="C16" s="84" t="s">
        <v>97</v>
      </c>
      <c r="D16" s="85">
        <v>10</v>
      </c>
      <c r="E16" s="305"/>
      <c r="F16" s="130">
        <f t="shared" si="1"/>
        <v>0</v>
      </c>
    </row>
    <row r="17" spans="1:6" x14ac:dyDescent="0.2">
      <c r="A17" s="118"/>
      <c r="B17" s="70" t="s">
        <v>126</v>
      </c>
      <c r="C17" s="79" t="s">
        <v>97</v>
      </c>
      <c r="D17" s="80">
        <v>2</v>
      </c>
      <c r="E17" s="306"/>
      <c r="F17" s="131">
        <f t="shared" si="1"/>
        <v>0</v>
      </c>
    </row>
    <row r="18" spans="1:6" x14ac:dyDescent="0.2">
      <c r="A18" s="116">
        <v>8</v>
      </c>
      <c r="B18" s="69" t="s">
        <v>128</v>
      </c>
      <c r="C18" s="126"/>
      <c r="D18" s="127"/>
      <c r="E18" s="304"/>
      <c r="F18" s="128"/>
    </row>
    <row r="19" spans="1:6" x14ac:dyDescent="0.2">
      <c r="A19" s="125"/>
      <c r="B19" s="46" t="s">
        <v>124</v>
      </c>
      <c r="C19" s="84" t="s">
        <v>97</v>
      </c>
      <c r="D19" s="85">
        <v>2</v>
      </c>
      <c r="E19" s="305"/>
      <c r="F19" s="130">
        <f t="shared" ref="F19:F20" si="2">AVERAGE(D19*E19)</f>
        <v>0</v>
      </c>
    </row>
    <row r="20" spans="1:6" x14ac:dyDescent="0.2">
      <c r="A20" s="125"/>
      <c r="B20" s="46" t="s">
        <v>125</v>
      </c>
      <c r="C20" s="84" t="s">
        <v>97</v>
      </c>
      <c r="D20" s="85">
        <v>4</v>
      </c>
      <c r="E20" s="305"/>
      <c r="F20" s="130">
        <f t="shared" si="2"/>
        <v>0</v>
      </c>
    </row>
    <row r="21" spans="1:6" x14ac:dyDescent="0.2">
      <c r="A21" s="116">
        <v>9</v>
      </c>
      <c r="B21" s="69" t="s">
        <v>127</v>
      </c>
      <c r="C21" s="126"/>
      <c r="D21" s="127"/>
      <c r="E21" s="304"/>
      <c r="F21" s="128"/>
    </row>
    <row r="22" spans="1:6" x14ac:dyDescent="0.2">
      <c r="A22" s="118"/>
      <c r="B22" s="70" t="s">
        <v>129</v>
      </c>
      <c r="C22" s="79" t="s">
        <v>97</v>
      </c>
      <c r="D22" s="80">
        <v>1</v>
      </c>
      <c r="E22" s="306"/>
      <c r="F22" s="131">
        <f t="shared" ref="F22" si="3">AVERAGE(D22*E22)</f>
        <v>0</v>
      </c>
    </row>
    <row r="23" spans="1:6" ht="89.25" x14ac:dyDescent="0.2">
      <c r="A23" s="116">
        <v>10</v>
      </c>
      <c r="B23" s="69" t="s">
        <v>255</v>
      </c>
      <c r="C23" s="106"/>
      <c r="D23" s="112"/>
      <c r="E23" s="299"/>
      <c r="F23" s="117"/>
    </row>
    <row r="24" spans="1:6" x14ac:dyDescent="0.2">
      <c r="A24" s="125"/>
      <c r="B24" s="46"/>
      <c r="C24" s="68" t="s">
        <v>96</v>
      </c>
      <c r="D24" s="85">
        <v>1</v>
      </c>
      <c r="E24" s="305"/>
      <c r="F24" s="130">
        <f>AVERAGE(D24*E24)</f>
        <v>0</v>
      </c>
    </row>
    <row r="25" spans="1:6" ht="26.25" customHeight="1" x14ac:dyDescent="0.2">
      <c r="A25" s="116">
        <v>11</v>
      </c>
      <c r="B25" s="69" t="s">
        <v>130</v>
      </c>
      <c r="C25" s="106"/>
      <c r="D25" s="112"/>
      <c r="E25" s="299"/>
      <c r="F25" s="117"/>
    </row>
    <row r="26" spans="1:6" x14ac:dyDescent="0.2">
      <c r="A26" s="118"/>
      <c r="B26" s="70"/>
      <c r="C26" s="67" t="s">
        <v>109</v>
      </c>
      <c r="D26" s="80">
        <v>80</v>
      </c>
      <c r="E26" s="306"/>
      <c r="F26" s="131">
        <f>AVERAGE(D26*E26)</f>
        <v>0</v>
      </c>
    </row>
    <row r="27" spans="1:6" ht="63.75" x14ac:dyDescent="0.2">
      <c r="A27" s="118">
        <v>12</v>
      </c>
      <c r="B27" s="70" t="s">
        <v>348</v>
      </c>
      <c r="C27" s="79"/>
      <c r="D27" s="80">
        <v>0.05</v>
      </c>
      <c r="E27" s="311"/>
      <c r="F27" s="131">
        <f>E27*D27</f>
        <v>0</v>
      </c>
    </row>
    <row r="28" spans="1:6" ht="15" x14ac:dyDescent="0.25">
      <c r="F28" s="105">
        <f>SUM(F3:F27)</f>
        <v>0</v>
      </c>
    </row>
  </sheetData>
  <sheetProtection algorithmName="SHA-512" hashValue="VJXXwQ0w+IJ8EVHu3g1U1Ju0LOIPSbtv4d24eFMMExF34rAc0m5zESo5nWXE61/VeMdMlIeS+yMIqnFtAULv0Q==" saltValue="TrsD9yiSm2TrIDf1SOg0yA==" spinCount="100000" sheet="1" objects="1" scenarios="1"/>
  <pageMargins left="0.7" right="0.7" top="0.75" bottom="0.75" header="0.3" footer="0.3"/>
  <pageSetup paperSize="9" orientation="portrait" r:id="rId1"/>
  <headerFooter>
    <oddHeader>&amp;L&amp;"Arial Black,Običajno"&amp;16&amp;K04+039region</oddHeader>
    <oddFooter>&amp;C&amp;A&amp;RStran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6"/>
  <sheetViews>
    <sheetView view="pageLayout" zoomScaleNormal="100" workbookViewId="0">
      <selection activeCell="F2" sqref="F2"/>
    </sheetView>
  </sheetViews>
  <sheetFormatPr defaultColWidth="8.85546875" defaultRowHeight="14.25" x14ac:dyDescent="0.2"/>
  <cols>
    <col min="1" max="1" width="4.85546875" style="2" customWidth="1"/>
    <col min="2" max="2" width="35.28515625" style="2" customWidth="1"/>
    <col min="3" max="3" width="4.28515625" style="68" customWidth="1"/>
    <col min="4" max="4" width="10.5703125" style="2" customWidth="1"/>
    <col min="5" max="5" width="12.7109375" style="310" customWidth="1"/>
    <col min="6" max="6" width="12.7109375" style="115" customWidth="1"/>
    <col min="7" max="16384" width="8.85546875" style="2"/>
  </cols>
  <sheetData>
    <row r="1" spans="1:6" ht="15.75" x14ac:dyDescent="0.25">
      <c r="A1" s="18" t="s">
        <v>112</v>
      </c>
    </row>
    <row r="2" spans="1:6" ht="15.75" x14ac:dyDescent="0.25">
      <c r="A2" s="18"/>
    </row>
    <row r="3" spans="1:6" ht="63.75" x14ac:dyDescent="0.2">
      <c r="A3" s="116">
        <v>1</v>
      </c>
      <c r="B3" s="69" t="s">
        <v>256</v>
      </c>
      <c r="C3" s="106"/>
      <c r="D3" s="112"/>
      <c r="E3" s="299"/>
      <c r="F3" s="117"/>
    </row>
    <row r="4" spans="1:6" x14ac:dyDescent="0.2">
      <c r="A4" s="118"/>
      <c r="B4" s="70"/>
      <c r="C4" s="79" t="s">
        <v>109</v>
      </c>
      <c r="D4" s="80">
        <v>25.3</v>
      </c>
      <c r="E4" s="306"/>
      <c r="F4" s="131">
        <f>AVERAGE(D4*E4)</f>
        <v>0</v>
      </c>
    </row>
    <row r="5" spans="1:6" ht="76.5" x14ac:dyDescent="0.2">
      <c r="A5" s="116">
        <v>2</v>
      </c>
      <c r="B5" s="69" t="s">
        <v>257</v>
      </c>
      <c r="C5" s="106"/>
      <c r="D5" s="112"/>
      <c r="E5" s="299"/>
      <c r="F5" s="117"/>
    </row>
    <row r="6" spans="1:6" x14ac:dyDescent="0.2">
      <c r="A6" s="118"/>
      <c r="B6" s="70"/>
      <c r="C6" s="79" t="s">
        <v>109</v>
      </c>
      <c r="D6" s="80">
        <v>5.0999999999999996</v>
      </c>
      <c r="E6" s="306"/>
      <c r="F6" s="131">
        <f>AVERAGE(D6*E6)</f>
        <v>0</v>
      </c>
    </row>
    <row r="7" spans="1:6" ht="63.75" x14ac:dyDescent="0.2">
      <c r="A7" s="116">
        <v>3</v>
      </c>
      <c r="B7" s="69" t="s">
        <v>151</v>
      </c>
      <c r="C7" s="106"/>
      <c r="D7" s="112"/>
      <c r="E7" s="299"/>
      <c r="F7" s="117"/>
    </row>
    <row r="8" spans="1:6" x14ac:dyDescent="0.2">
      <c r="A8" s="118"/>
      <c r="B8" s="70"/>
      <c r="C8" s="79" t="s">
        <v>109</v>
      </c>
      <c r="D8" s="80">
        <v>14.5</v>
      </c>
      <c r="E8" s="306"/>
      <c r="F8" s="131">
        <f>AVERAGE(D8*E8)</f>
        <v>0</v>
      </c>
    </row>
    <row r="9" spans="1:6" ht="76.5" x14ac:dyDescent="0.2">
      <c r="A9" s="116">
        <v>4</v>
      </c>
      <c r="B9" s="69" t="s">
        <v>258</v>
      </c>
      <c r="C9" s="106"/>
      <c r="D9" s="112"/>
      <c r="E9" s="299"/>
      <c r="F9" s="117"/>
    </row>
    <row r="10" spans="1:6" x14ac:dyDescent="0.2">
      <c r="A10" s="118"/>
      <c r="B10" s="70"/>
      <c r="C10" s="79" t="s">
        <v>109</v>
      </c>
      <c r="D10" s="80">
        <v>60</v>
      </c>
      <c r="E10" s="306"/>
      <c r="F10" s="131">
        <f>AVERAGE(D10*E10)</f>
        <v>0</v>
      </c>
    </row>
    <row r="11" spans="1:6" ht="76.5" x14ac:dyDescent="0.2">
      <c r="A11" s="119">
        <v>5</v>
      </c>
      <c r="B11" s="120" t="s">
        <v>131</v>
      </c>
      <c r="C11" s="121" t="s">
        <v>96</v>
      </c>
      <c r="D11" s="122">
        <v>290</v>
      </c>
      <c r="E11" s="300"/>
      <c r="F11" s="123">
        <f>AVERAGE(D11*E11)</f>
        <v>0</v>
      </c>
    </row>
    <row r="12" spans="1:6" ht="63.75" x14ac:dyDescent="0.2">
      <c r="A12" s="119">
        <v>6</v>
      </c>
      <c r="B12" s="120" t="s">
        <v>132</v>
      </c>
      <c r="C12" s="121" t="s">
        <v>96</v>
      </c>
      <c r="D12" s="122">
        <v>193</v>
      </c>
      <c r="E12" s="300"/>
      <c r="F12" s="123">
        <f>AVERAGE(D12*E12)</f>
        <v>0</v>
      </c>
    </row>
    <row r="13" spans="1:6" ht="102" x14ac:dyDescent="0.2">
      <c r="A13" s="119">
        <v>7</v>
      </c>
      <c r="B13" s="120" t="s">
        <v>259</v>
      </c>
      <c r="C13" s="121" t="s">
        <v>96</v>
      </c>
      <c r="D13" s="122">
        <v>193</v>
      </c>
      <c r="E13" s="300"/>
      <c r="F13" s="123">
        <f>AVERAGE(D13*E13)</f>
        <v>0</v>
      </c>
    </row>
    <row r="14" spans="1:6" ht="129.75" customHeight="1" x14ac:dyDescent="0.2">
      <c r="A14" s="116">
        <v>8</v>
      </c>
      <c r="B14" s="69" t="s">
        <v>260</v>
      </c>
      <c r="C14" s="106"/>
      <c r="D14" s="112"/>
      <c r="E14" s="299"/>
      <c r="F14" s="117"/>
    </row>
    <row r="15" spans="1:6" x14ac:dyDescent="0.2">
      <c r="A15" s="118"/>
      <c r="B15" s="70"/>
      <c r="C15" s="79" t="s">
        <v>96</v>
      </c>
      <c r="D15" s="80">
        <v>290</v>
      </c>
      <c r="E15" s="306"/>
      <c r="F15" s="131">
        <f>AVERAGE(D15*E15)</f>
        <v>0</v>
      </c>
    </row>
    <row r="16" spans="1:6" ht="63.75" x14ac:dyDescent="0.2">
      <c r="A16" s="116">
        <v>9</v>
      </c>
      <c r="B16" s="69" t="s">
        <v>261</v>
      </c>
      <c r="C16" s="126"/>
      <c r="D16" s="127"/>
      <c r="E16" s="304"/>
      <c r="F16" s="128"/>
    </row>
    <row r="17" spans="1:6" x14ac:dyDescent="0.2">
      <c r="A17" s="118"/>
      <c r="B17" s="70"/>
      <c r="C17" s="79" t="s">
        <v>96</v>
      </c>
      <c r="D17" s="80">
        <v>290</v>
      </c>
      <c r="E17" s="306"/>
      <c r="F17" s="131">
        <f>AVERAGE(D17*E17)</f>
        <v>0</v>
      </c>
    </row>
    <row r="18" spans="1:6" ht="255" x14ac:dyDescent="0.2">
      <c r="A18" s="116">
        <v>10</v>
      </c>
      <c r="B18" s="69" t="s">
        <v>349</v>
      </c>
      <c r="C18" s="126"/>
      <c r="D18" s="127"/>
      <c r="E18" s="304"/>
      <c r="F18" s="128"/>
    </row>
    <row r="19" spans="1:6" x14ac:dyDescent="0.2">
      <c r="A19" s="118"/>
      <c r="B19" s="70"/>
      <c r="C19" s="79" t="s">
        <v>115</v>
      </c>
      <c r="D19" s="80">
        <v>4</v>
      </c>
      <c r="E19" s="306"/>
      <c r="F19" s="131">
        <f>AVERAGE(D19*E19)</f>
        <v>0</v>
      </c>
    </row>
    <row r="20" spans="1:6" ht="255" x14ac:dyDescent="0.2">
      <c r="A20" s="116">
        <v>11</v>
      </c>
      <c r="B20" s="69" t="s">
        <v>350</v>
      </c>
      <c r="C20" s="126"/>
      <c r="D20" s="127"/>
      <c r="E20" s="304"/>
      <c r="F20" s="128"/>
    </row>
    <row r="21" spans="1:6" x14ac:dyDescent="0.2">
      <c r="A21" s="118"/>
      <c r="B21" s="70"/>
      <c r="C21" s="79" t="s">
        <v>115</v>
      </c>
      <c r="D21" s="80">
        <v>4</v>
      </c>
      <c r="E21" s="306"/>
      <c r="F21" s="131">
        <f>AVERAGE(D21*E21)</f>
        <v>0</v>
      </c>
    </row>
    <row r="22" spans="1:6" ht="267.75" x14ac:dyDescent="0.2">
      <c r="A22" s="116">
        <v>12</v>
      </c>
      <c r="B22" s="69" t="s">
        <v>351</v>
      </c>
      <c r="C22" s="126"/>
      <c r="D22" s="127"/>
      <c r="E22" s="304"/>
      <c r="F22" s="128"/>
    </row>
    <row r="23" spans="1:6" x14ac:dyDescent="0.2">
      <c r="A23" s="125"/>
      <c r="B23" s="46" t="s">
        <v>133</v>
      </c>
      <c r="C23" s="84" t="s">
        <v>115</v>
      </c>
      <c r="D23" s="85">
        <v>2</v>
      </c>
      <c r="E23" s="305"/>
      <c r="F23" s="130">
        <f>AVERAGE(D23*E23)</f>
        <v>0</v>
      </c>
    </row>
    <row r="24" spans="1:6" x14ac:dyDescent="0.2">
      <c r="A24" s="118"/>
      <c r="B24" s="70" t="s">
        <v>262</v>
      </c>
      <c r="C24" s="79" t="s">
        <v>115</v>
      </c>
      <c r="D24" s="80">
        <v>1</v>
      </c>
      <c r="E24" s="306"/>
      <c r="F24" s="131">
        <f>AVERAGE(D24*E24)</f>
        <v>0</v>
      </c>
    </row>
    <row r="25" spans="1:6" ht="216.75" x14ac:dyDescent="0.2">
      <c r="A25" s="119">
        <v>13</v>
      </c>
      <c r="B25" s="120" t="s">
        <v>264</v>
      </c>
      <c r="C25" s="121" t="s">
        <v>96</v>
      </c>
      <c r="D25" s="122">
        <v>91</v>
      </c>
      <c r="E25" s="300"/>
      <c r="F25" s="123">
        <f>AVERAGE(D25*E25)</f>
        <v>0</v>
      </c>
    </row>
    <row r="26" spans="1:6" ht="216.75" x14ac:dyDescent="0.2">
      <c r="A26" s="119">
        <v>14</v>
      </c>
      <c r="B26" s="120" t="s">
        <v>263</v>
      </c>
      <c r="C26" s="121" t="s">
        <v>96</v>
      </c>
      <c r="D26" s="122">
        <v>13</v>
      </c>
      <c r="E26" s="300"/>
      <c r="F26" s="123">
        <f>AVERAGE(D26*E26)</f>
        <v>0</v>
      </c>
    </row>
    <row r="27" spans="1:6" ht="63.75" x14ac:dyDescent="0.2">
      <c r="A27" s="116">
        <v>15</v>
      </c>
      <c r="B27" s="69" t="s">
        <v>265</v>
      </c>
      <c r="C27" s="126"/>
      <c r="D27" s="127"/>
      <c r="E27" s="304"/>
      <c r="F27" s="128"/>
    </row>
    <row r="28" spans="1:6" x14ac:dyDescent="0.2">
      <c r="A28" s="118"/>
      <c r="B28" s="70"/>
      <c r="C28" s="79" t="s">
        <v>83</v>
      </c>
      <c r="D28" s="80">
        <v>1</v>
      </c>
      <c r="E28" s="306"/>
      <c r="F28" s="131">
        <f>AVERAGE(D28*E28)</f>
        <v>0</v>
      </c>
    </row>
    <row r="29" spans="1:6" ht="51" x14ac:dyDescent="0.2">
      <c r="A29" s="116">
        <v>16</v>
      </c>
      <c r="B29" s="69" t="s">
        <v>266</v>
      </c>
      <c r="C29" s="126"/>
      <c r="D29" s="127"/>
      <c r="E29" s="304"/>
      <c r="F29" s="128"/>
    </row>
    <row r="30" spans="1:6" x14ac:dyDescent="0.2">
      <c r="A30" s="118"/>
      <c r="B30" s="70"/>
      <c r="C30" s="79" t="s">
        <v>96</v>
      </c>
      <c r="D30" s="80">
        <v>5.5</v>
      </c>
      <c r="E30" s="306"/>
      <c r="F30" s="131">
        <f>AVERAGE(D30*E30)</f>
        <v>0</v>
      </c>
    </row>
    <row r="31" spans="1:6" x14ac:dyDescent="0.2">
      <c r="A31" s="137"/>
      <c r="B31" s="46"/>
      <c r="C31" s="84"/>
      <c r="D31" s="85"/>
      <c r="E31" s="305"/>
      <c r="F31" s="129"/>
    </row>
    <row r="32" spans="1:6" x14ac:dyDescent="0.2">
      <c r="A32" s="312" t="s">
        <v>135</v>
      </c>
      <c r="B32" s="46"/>
      <c r="C32" s="84"/>
      <c r="D32" s="85"/>
      <c r="E32" s="305"/>
      <c r="F32" s="129"/>
    </row>
    <row r="33" spans="1:6" ht="63.75" x14ac:dyDescent="0.2">
      <c r="A33" s="119">
        <v>17</v>
      </c>
      <c r="B33" s="120" t="s">
        <v>267</v>
      </c>
      <c r="C33" s="121" t="s">
        <v>96</v>
      </c>
      <c r="D33" s="122">
        <v>140</v>
      </c>
      <c r="E33" s="300"/>
      <c r="F33" s="123">
        <f>AVERAGE(D33*E33)</f>
        <v>0</v>
      </c>
    </row>
    <row r="34" spans="1:6" ht="63.75" x14ac:dyDescent="0.2">
      <c r="A34" s="119">
        <v>18</v>
      </c>
      <c r="B34" s="120" t="s">
        <v>268</v>
      </c>
      <c r="C34" s="121" t="s">
        <v>109</v>
      </c>
      <c r="D34" s="122">
        <v>30</v>
      </c>
      <c r="E34" s="300"/>
      <c r="F34" s="123">
        <f>AVERAGE(D34*E34)</f>
        <v>0</v>
      </c>
    </row>
    <row r="35" spans="1:6" ht="63.75" x14ac:dyDescent="0.2">
      <c r="A35" s="119">
        <v>19</v>
      </c>
      <c r="B35" s="120" t="s">
        <v>134</v>
      </c>
      <c r="C35" s="121" t="s">
        <v>96</v>
      </c>
      <c r="D35" s="122">
        <v>350</v>
      </c>
      <c r="E35" s="300"/>
      <c r="F35" s="123">
        <f>AVERAGE(D35*E35)</f>
        <v>0</v>
      </c>
    </row>
    <row r="36" spans="1:6" ht="15" x14ac:dyDescent="0.25">
      <c r="F36" s="105">
        <f>SUM(F3:F35)</f>
        <v>0</v>
      </c>
    </row>
  </sheetData>
  <sheetProtection algorithmName="SHA-512" hashValue="NJwQ63fKyboLPUIwXPMfiz5pO734VXFg1x8nN9nVslAWub0bXXqOybdCybQNKt0bmenIA6wxAjJDHG/vajug6w==" saltValue="y0Za2kurbkW8d17V/0GrJQ==" spinCount="100000" sheet="1" objects="1" scenarios="1"/>
  <pageMargins left="0.7" right="0.7" top="0.75" bottom="0.75" header="0.3" footer="0.3"/>
  <pageSetup paperSize="9" orientation="portrait" r:id="rId1"/>
  <headerFooter>
    <oddHeader>&amp;L&amp;"Arial Black,Navadno"&amp;16&amp;K04+037region</oddHeader>
    <oddFooter>&amp;A&amp;RStran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9"/>
  <sheetViews>
    <sheetView view="pageLayout" zoomScaleNormal="100" workbookViewId="0">
      <selection activeCell="F1" sqref="F1"/>
    </sheetView>
  </sheetViews>
  <sheetFormatPr defaultColWidth="8.85546875" defaultRowHeight="14.25" x14ac:dyDescent="0.2"/>
  <cols>
    <col min="1" max="1" width="5" style="2" customWidth="1"/>
    <col min="2" max="2" width="35.5703125" style="2" customWidth="1"/>
    <col min="3" max="3" width="4.28515625" style="14" customWidth="1"/>
    <col min="4" max="4" width="9.42578125" style="2" customWidth="1"/>
    <col min="5" max="5" width="12.85546875" style="310" customWidth="1"/>
    <col min="6" max="6" width="12.85546875" style="115" customWidth="1"/>
    <col min="7" max="16384" width="8.85546875" style="2"/>
  </cols>
  <sheetData>
    <row r="1" spans="1:6" ht="15.75" x14ac:dyDescent="0.25">
      <c r="A1" s="18" t="s">
        <v>143</v>
      </c>
    </row>
    <row r="3" spans="1:6" ht="63.75" x14ac:dyDescent="0.2">
      <c r="A3" s="119">
        <v>1</v>
      </c>
      <c r="B3" s="120" t="s">
        <v>352</v>
      </c>
      <c r="C3" s="121" t="s">
        <v>96</v>
      </c>
      <c r="D3" s="122">
        <v>290</v>
      </c>
      <c r="E3" s="300"/>
      <c r="F3" s="123">
        <f t="shared" ref="F3:F8" si="0">AVERAGE(D3*E3)</f>
        <v>0</v>
      </c>
    </row>
    <row r="4" spans="1:6" ht="140.25" x14ac:dyDescent="0.2">
      <c r="A4" s="119">
        <v>2</v>
      </c>
      <c r="B4" s="120" t="s">
        <v>269</v>
      </c>
      <c r="C4" s="121" t="s">
        <v>109</v>
      </c>
      <c r="D4" s="122">
        <v>14.5</v>
      </c>
      <c r="E4" s="300"/>
      <c r="F4" s="123">
        <f t="shared" si="0"/>
        <v>0</v>
      </c>
    </row>
    <row r="5" spans="1:6" ht="25.5" x14ac:dyDescent="0.2">
      <c r="A5" s="119">
        <v>3</v>
      </c>
      <c r="B5" s="120" t="s">
        <v>144</v>
      </c>
      <c r="C5" s="121" t="s">
        <v>145</v>
      </c>
      <c r="D5" s="122">
        <v>13</v>
      </c>
      <c r="E5" s="300"/>
      <c r="F5" s="123">
        <f t="shared" si="0"/>
        <v>0</v>
      </c>
    </row>
    <row r="6" spans="1:6" ht="51" x14ac:dyDescent="0.2">
      <c r="A6" s="119">
        <v>4</v>
      </c>
      <c r="B6" s="120" t="s">
        <v>146</v>
      </c>
      <c r="C6" s="121" t="s">
        <v>145</v>
      </c>
      <c r="D6" s="122">
        <v>5.5</v>
      </c>
      <c r="E6" s="300"/>
      <c r="F6" s="123">
        <f t="shared" si="0"/>
        <v>0</v>
      </c>
    </row>
    <row r="7" spans="1:6" ht="51" x14ac:dyDescent="0.2">
      <c r="A7" s="119">
        <v>5</v>
      </c>
      <c r="B7" s="120" t="s">
        <v>271</v>
      </c>
      <c r="C7" s="121" t="s">
        <v>115</v>
      </c>
      <c r="D7" s="122">
        <v>870</v>
      </c>
      <c r="E7" s="300"/>
      <c r="F7" s="123">
        <f t="shared" si="0"/>
        <v>0</v>
      </c>
    </row>
    <row r="8" spans="1:6" ht="38.25" x14ac:dyDescent="0.2">
      <c r="A8" s="119">
        <v>6</v>
      </c>
      <c r="B8" s="120" t="s">
        <v>270</v>
      </c>
      <c r="C8" s="121" t="s">
        <v>109</v>
      </c>
      <c r="D8" s="122">
        <v>14.5</v>
      </c>
      <c r="E8" s="300"/>
      <c r="F8" s="123">
        <f t="shared" si="0"/>
        <v>0</v>
      </c>
    </row>
    <row r="9" spans="1:6" x14ac:dyDescent="0.2">
      <c r="F9" s="136">
        <f>SUM(F3:F8)</f>
        <v>0</v>
      </c>
    </row>
  </sheetData>
  <sheetProtection algorithmName="SHA-512" hashValue="gEqV4ZSYWWPJgkXZcjb19ahPEMR+yBKLtHoKeFV730CM7klnYZyPlH+KhPUEuwWZkAym+eQJ/WcFiwZVEE7SNw==" saltValue="1Biu7GrwyKwWsdGX3ILvpw==" spinCount="100000" sheet="1" objects="1" scenarios="1"/>
  <pageMargins left="0.7" right="0.7" top="0.75" bottom="0.75" header="0.3" footer="0.3"/>
  <pageSetup paperSize="9" orientation="portrait" r:id="rId1"/>
  <headerFooter>
    <oddHeader>&amp;L&amp;"Arial Black,Običajno"&amp;16&amp;K04+037region</oddHeader>
    <oddFooter>&amp;C&amp;A&amp;RStran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7"/>
  <sheetViews>
    <sheetView view="pageLayout" zoomScaleNormal="100" workbookViewId="0">
      <selection activeCell="F3" sqref="F3"/>
    </sheetView>
  </sheetViews>
  <sheetFormatPr defaultColWidth="8.85546875" defaultRowHeight="14.25" x14ac:dyDescent="0.2"/>
  <cols>
    <col min="1" max="1" width="5" style="2" customWidth="1"/>
    <col min="2" max="2" width="35.28515625" style="2" customWidth="1"/>
    <col min="3" max="3" width="4.28515625" style="2" customWidth="1"/>
    <col min="4" max="4" width="10.28515625" style="2" customWidth="1"/>
    <col min="5" max="5" width="12.7109375" style="310" customWidth="1"/>
    <col min="6" max="6" width="12.85546875" style="115" customWidth="1"/>
    <col min="7" max="16384" width="8.85546875" style="2"/>
  </cols>
  <sheetData>
    <row r="1" spans="1:6" ht="15.75" x14ac:dyDescent="0.25">
      <c r="A1" s="18" t="s">
        <v>148</v>
      </c>
    </row>
    <row r="2" spans="1:6" ht="15.75" x14ac:dyDescent="0.25">
      <c r="A2" s="18"/>
    </row>
    <row r="3" spans="1:6" ht="63.75" x14ac:dyDescent="0.2">
      <c r="A3" s="116">
        <v>1</v>
      </c>
      <c r="B3" s="69" t="s">
        <v>334</v>
      </c>
      <c r="C3" s="126"/>
      <c r="D3" s="127"/>
      <c r="E3" s="304"/>
      <c r="F3" s="128"/>
    </row>
    <row r="4" spans="1:6" x14ac:dyDescent="0.2">
      <c r="A4" s="118"/>
      <c r="B4" s="70"/>
      <c r="C4" s="79" t="s">
        <v>96</v>
      </c>
      <c r="D4" s="80">
        <v>337</v>
      </c>
      <c r="E4" s="306"/>
      <c r="F4" s="131">
        <f>AVERAGE(D4*E4)</f>
        <v>0</v>
      </c>
    </row>
    <row r="5" spans="1:6" ht="126.75" customHeight="1" x14ac:dyDescent="0.2">
      <c r="A5" s="116">
        <v>2</v>
      </c>
      <c r="B5" s="69" t="s">
        <v>272</v>
      </c>
      <c r="C5" s="126"/>
      <c r="D5" s="127"/>
      <c r="E5" s="304"/>
      <c r="F5" s="128"/>
    </row>
    <row r="6" spans="1:6" x14ac:dyDescent="0.2">
      <c r="A6" s="78"/>
      <c r="B6" s="6"/>
      <c r="C6" s="79" t="s">
        <v>96</v>
      </c>
      <c r="D6" s="80">
        <v>3</v>
      </c>
      <c r="E6" s="306"/>
      <c r="F6" s="131">
        <f>AVERAGE(D6*E6)</f>
        <v>0</v>
      </c>
    </row>
    <row r="7" spans="1:6" ht="127.5" x14ac:dyDescent="0.2">
      <c r="A7" s="116">
        <v>3</v>
      </c>
      <c r="B7" s="69" t="s">
        <v>209</v>
      </c>
      <c r="C7" s="126"/>
      <c r="D7" s="127"/>
      <c r="E7" s="304"/>
      <c r="F7" s="128"/>
    </row>
    <row r="8" spans="1:6" x14ac:dyDescent="0.2">
      <c r="A8" s="78"/>
      <c r="B8" s="6"/>
      <c r="C8" s="79" t="s">
        <v>96</v>
      </c>
      <c r="D8" s="80">
        <v>3</v>
      </c>
      <c r="E8" s="306"/>
      <c r="F8" s="131">
        <f>AVERAGE(D8*E8)</f>
        <v>0</v>
      </c>
    </row>
    <row r="9" spans="1:6" ht="153" customHeight="1" x14ac:dyDescent="0.2">
      <c r="A9" s="116">
        <v>4</v>
      </c>
      <c r="B9" s="69" t="s">
        <v>273</v>
      </c>
      <c r="C9" s="126"/>
      <c r="D9" s="127"/>
      <c r="E9" s="304"/>
      <c r="F9" s="128"/>
    </row>
    <row r="10" spans="1:6" x14ac:dyDescent="0.2">
      <c r="A10" s="118"/>
      <c r="B10" s="70"/>
      <c r="C10" s="79" t="s">
        <v>96</v>
      </c>
      <c r="D10" s="80">
        <v>337</v>
      </c>
      <c r="E10" s="306"/>
      <c r="F10" s="131">
        <f>AVERAGE(D10*E10)</f>
        <v>0</v>
      </c>
    </row>
    <row r="11" spans="1:6" ht="127.5" x14ac:dyDescent="0.2">
      <c r="A11" s="116">
        <v>5</v>
      </c>
      <c r="B11" s="69" t="s">
        <v>274</v>
      </c>
      <c r="C11" s="126"/>
      <c r="D11" s="127"/>
      <c r="E11" s="304"/>
      <c r="F11" s="128"/>
    </row>
    <row r="12" spans="1:6" x14ac:dyDescent="0.2">
      <c r="A12" s="118"/>
      <c r="B12" s="70"/>
      <c r="C12" s="79" t="s">
        <v>96</v>
      </c>
      <c r="D12" s="80">
        <v>22</v>
      </c>
      <c r="E12" s="306"/>
      <c r="F12" s="131">
        <f>AVERAGE(D12*E12)</f>
        <v>0</v>
      </c>
    </row>
    <row r="13" spans="1:6" ht="102" customHeight="1" x14ac:dyDescent="0.2">
      <c r="A13" s="116">
        <v>6</v>
      </c>
      <c r="B13" s="69" t="s">
        <v>275</v>
      </c>
      <c r="C13" s="126"/>
      <c r="D13" s="127"/>
      <c r="E13" s="304"/>
      <c r="F13" s="128"/>
    </row>
    <row r="14" spans="1:6" x14ac:dyDescent="0.2">
      <c r="A14" s="118"/>
      <c r="B14" s="70"/>
      <c r="C14" s="79" t="s">
        <v>96</v>
      </c>
      <c r="D14" s="80">
        <v>292</v>
      </c>
      <c r="E14" s="306"/>
      <c r="F14" s="131">
        <f>AVERAGE(D14*E14)</f>
        <v>0</v>
      </c>
    </row>
    <row r="15" spans="1:6" ht="114.75" x14ac:dyDescent="0.2">
      <c r="A15" s="116">
        <v>7</v>
      </c>
      <c r="B15" s="69" t="s">
        <v>276</v>
      </c>
      <c r="C15" s="126"/>
      <c r="D15" s="127"/>
      <c r="E15" s="304"/>
      <c r="F15" s="128"/>
    </row>
    <row r="16" spans="1:6" x14ac:dyDescent="0.2">
      <c r="A16" s="118"/>
      <c r="B16" s="70"/>
      <c r="C16" s="79" t="s">
        <v>96</v>
      </c>
      <c r="D16" s="80">
        <v>25</v>
      </c>
      <c r="E16" s="306"/>
      <c r="F16" s="131">
        <f>AVERAGE(D16*E16)</f>
        <v>0</v>
      </c>
    </row>
    <row r="17" spans="6:6" ht="15" x14ac:dyDescent="0.25">
      <c r="F17" s="105">
        <f>SUM(F3:F16)</f>
        <v>0</v>
      </c>
    </row>
  </sheetData>
  <sheetProtection algorithmName="SHA-512" hashValue="fb8XT6ZPbwKIdU27jIZgcBw16pK/MzFq47f0AGQrb4TF7P5Fm4ouot6RkEiaeID7gvqfZV5vDOR/1wFQmC0Dgw==" saltValue="CE87sOkc1FdjppUrbtly2g==" spinCount="100000" sheet="1" objects="1" scenarios="1"/>
  <pageMargins left="0.7" right="0.7" top="0.75" bottom="0.75" header="0.3" footer="0.3"/>
  <pageSetup paperSize="9" orientation="portrait" r:id="rId1"/>
  <headerFooter>
    <oddHeader>&amp;L&amp;"Arial Black,Krepko"&amp;16&amp;K04+037region</oddHeader>
    <oddFooter>&amp;C&amp;A&amp;RStran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21</vt:i4>
      </vt:variant>
      <vt:variant>
        <vt:lpstr>Imenovani obsegi</vt:lpstr>
      </vt:variant>
      <vt:variant>
        <vt:i4>1</vt:i4>
      </vt:variant>
    </vt:vector>
  </HeadingPairs>
  <TitlesOfParts>
    <vt:vector size="22" baseType="lpstr">
      <vt:lpstr>rekapitulacija skupna</vt:lpstr>
      <vt:lpstr>rekapitulacija GO</vt:lpstr>
      <vt:lpstr>splošno</vt:lpstr>
      <vt:lpstr>preddela</vt:lpstr>
      <vt:lpstr>betonska in arm. betonska dela</vt:lpstr>
      <vt:lpstr>zidarska dela </vt:lpstr>
      <vt:lpstr>tesarska dela</vt:lpstr>
      <vt:lpstr>krovska dela</vt:lpstr>
      <vt:lpstr>fasaderska dela </vt:lpstr>
      <vt:lpstr>kleparska dela </vt:lpstr>
      <vt:lpstr>ključavničarska dela </vt:lpstr>
      <vt:lpstr>mizarska dela</vt:lpstr>
      <vt:lpstr>keramičarska dela </vt:lpstr>
      <vt:lpstr>kamnoseška dela </vt:lpstr>
      <vt:lpstr>suhomontažna dela </vt:lpstr>
      <vt:lpstr>tlakarska dela </vt:lpstr>
      <vt:lpstr>pleskarska dela </vt:lpstr>
      <vt:lpstr>razna dela</vt:lpstr>
      <vt:lpstr>oprema</vt:lpstr>
      <vt:lpstr>ELEKTROINŠTALACIJE</vt:lpstr>
      <vt:lpstr>STROJNE INŠTALACIJE</vt:lpstr>
      <vt:lpstr>ELEKTROINŠTALACIJE!_Hlk161989222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Pavlekovič</dc:creator>
  <cp:lastModifiedBy>Mateja Kreačič Ajster</cp:lastModifiedBy>
  <cp:lastPrinted>2025-02-12T11:46:16Z</cp:lastPrinted>
  <dcterms:created xsi:type="dcterms:W3CDTF">2024-03-22T08:18:01Z</dcterms:created>
  <dcterms:modified xsi:type="dcterms:W3CDTF">2025-03-03T14:25:17Z</dcterms:modified>
</cp:coreProperties>
</file>